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https://luky-my.sharepoint.com/personal/baatki2_uky_edu/Documents/Desktop/"/>
    </mc:Choice>
  </mc:AlternateContent>
  <xr:revisionPtr revIDLastSave="299" documentId="8_{C728F642-5AE2-40F1-AB4D-BB450870D483}" xr6:coauthVersionLast="45" xr6:coauthVersionMax="45" xr10:uidLastSave="{02D59D68-33C4-4414-B008-5F5E22A36CE2}"/>
  <bookViews>
    <workbookView xWindow="-57720" yWindow="1770" windowWidth="29040" windowHeight="15840" tabRatio="786" firstSheet="1" activeTab="1" xr2:uid="{00000000-000D-0000-FFFF-FFFF00000000}"/>
  </bookViews>
  <sheets>
    <sheet name="LIST" sheetId="17" state="hidden" r:id="rId1"/>
    <sheet name="YEAR-END ACTUALS (DUE AUG 15)" sheetId="34" r:id="rId2"/>
    <sheet name="HIDE - DLG DETAIL REPORT" sheetId="37" state="hidden" r:id="rId3"/>
    <sheet name="DLG SUMMARY REPORT (DUE SEP 1)" sheetId="36" r:id="rId4"/>
    <sheet name="OFFSET VOUCHER (DUE SEP 1)" sheetId="49" r:id="rId5"/>
    <sheet name="UFIR (DUE MAY 1)" sheetId="48" r:id="rId6"/>
    <sheet name="Expense Order" sheetId="47" state="hidden" r:id="rId7"/>
  </sheets>
  <externalReferences>
    <externalReference r:id="rId8"/>
    <externalReference r:id="rId9"/>
  </externalReferences>
  <definedNames>
    <definedName name="_xlnm._FilterDatabase" localSheetId="6" hidden="1">'Expense Order'!$B$1:$B$1</definedName>
    <definedName name="Agents" localSheetId="6">[1]LIST!$C$1:$C$2</definedName>
    <definedName name="Agents">LIST!#REF!</definedName>
    <definedName name="AnnualHours">[2]List!$I$1:$I$3</definedName>
    <definedName name="AnnualHrs">[2]List!$I$1:$I$23</definedName>
    <definedName name="BaseAgent">[2]List!$D:$D</definedName>
    <definedName name="BaseAgent1112">LIST!#REF!</definedName>
    <definedName name="BaseAgent2">[2]List!$F:$F</definedName>
    <definedName name="BaseAgent3">[2]List!$H:$H</definedName>
    <definedName name="BaseProgramSupport1112">LIST!#REF!</definedName>
    <definedName name="CO">[2]List!$A:$A</definedName>
    <definedName name="Costs">[2]List!$B:$B</definedName>
    <definedName name="Costs2">[2]List!$E:$E</definedName>
    <definedName name="Costs3">[2]List!$G:$G</definedName>
    <definedName name="Counties">LIST!$A$1:$A$120</definedName>
    <definedName name="header" localSheetId="6">#REF!</definedName>
    <definedName name="header">#REF!</definedName>
    <definedName name="NoEmpl">[2]List!$C:$C</definedName>
    <definedName name="NoPayments">[2]List!$J$1:$J$3</definedName>
    <definedName name="_xlnm.Print_Titles" localSheetId="2">'HIDE - DLG DETAIL REPORT'!$1:$2</definedName>
    <definedName name="_xlnm.Print_Titles" localSheetId="5">'UFIR (DUE MAY 1)'!$1:$6</definedName>
    <definedName name="_xlnm.Print_Titles" localSheetId="1">'YEAR-END ACTUALS (DUE AUG 15)'!$2:$5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9" i="37" l="1"/>
  <c r="D89" i="37"/>
  <c r="D75" i="37" l="1"/>
  <c r="D76" i="37"/>
  <c r="D59" i="37"/>
  <c r="D52" i="37"/>
  <c r="F139" i="34"/>
  <c r="F53" i="34" l="1"/>
  <c r="B72" i="48" l="1"/>
  <c r="D64" i="37"/>
  <c r="B56" i="48" s="1"/>
  <c r="D65" i="37"/>
  <c r="B57" i="48" s="1"/>
  <c r="D66" i="37"/>
  <c r="B58" i="48" s="1"/>
  <c r="D67" i="37"/>
  <c r="B59" i="48" s="1"/>
  <c r="D68" i="37"/>
  <c r="B60" i="48" s="1"/>
  <c r="D69" i="37"/>
  <c r="B61" i="48" s="1"/>
  <c r="D70" i="37"/>
  <c r="B62" i="48" s="1"/>
  <c r="D104" i="37"/>
  <c r="B83" i="48" s="1"/>
  <c r="D103" i="37"/>
  <c r="B82" i="48" s="1"/>
  <c r="D99" i="37"/>
  <c r="D98" i="37"/>
  <c r="B77" i="48" s="1"/>
  <c r="D97" i="37"/>
  <c r="D96" i="37"/>
  <c r="D95" i="37"/>
  <c r="D94" i="37"/>
  <c r="D93" i="37"/>
  <c r="D92" i="37"/>
  <c r="B73" i="48"/>
  <c r="D86" i="37"/>
  <c r="B71" i="48" s="1"/>
  <c r="D84" i="37"/>
  <c r="B69" i="48" s="1"/>
  <c r="D31" i="37"/>
  <c r="B32" i="48" s="1"/>
  <c r="F33" i="34"/>
  <c r="B76" i="48" l="1"/>
  <c r="B78" i="48"/>
  <c r="B79" i="48"/>
  <c r="F14" i="48"/>
  <c r="E14" i="48"/>
  <c r="D14" i="48"/>
  <c r="C14" i="48"/>
  <c r="F21" i="48"/>
  <c r="E21" i="48"/>
  <c r="D21" i="48"/>
  <c r="C21" i="48"/>
  <c r="F27" i="48"/>
  <c r="E27" i="48"/>
  <c r="D27" i="48"/>
  <c r="C27" i="48"/>
  <c r="F35" i="48"/>
  <c r="F43" i="48" s="1"/>
  <c r="F34" i="48"/>
  <c r="E34" i="48"/>
  <c r="D34" i="48"/>
  <c r="C34" i="48"/>
  <c r="F42" i="48"/>
  <c r="E42" i="48"/>
  <c r="D42" i="48"/>
  <c r="C42" i="48"/>
  <c r="B39" i="48"/>
  <c r="B38" i="48"/>
  <c r="E4" i="48"/>
  <c r="E2" i="48"/>
  <c r="F84" i="48"/>
  <c r="D84" i="48"/>
  <c r="C84" i="48"/>
  <c r="B84" i="48"/>
  <c r="F80" i="48"/>
  <c r="E80" i="48"/>
  <c r="D80" i="48"/>
  <c r="C80" i="48"/>
  <c r="F74" i="48"/>
  <c r="E74" i="48"/>
  <c r="D74" i="48"/>
  <c r="C74" i="48"/>
  <c r="F67" i="48"/>
  <c r="E67" i="48"/>
  <c r="D67" i="48"/>
  <c r="C67" i="48"/>
  <c r="F63" i="48"/>
  <c r="E63" i="48"/>
  <c r="D63" i="48"/>
  <c r="C63" i="48"/>
  <c r="F54" i="48"/>
  <c r="E54" i="48"/>
  <c r="D54" i="48"/>
  <c r="C54" i="48"/>
  <c r="B80" i="48" l="1"/>
  <c r="B42" i="48"/>
  <c r="E84" i="48"/>
  <c r="E85" i="48" s="1"/>
  <c r="B63" i="48"/>
  <c r="D35" i="48"/>
  <c r="D43" i="48" s="1"/>
  <c r="E35" i="48"/>
  <c r="E43" i="48" s="1"/>
  <c r="C35" i="48"/>
  <c r="C43" i="48" s="1"/>
  <c r="C85" i="48"/>
  <c r="F85" i="48"/>
  <c r="D85" i="48"/>
  <c r="D1" i="37"/>
  <c r="C3" i="36"/>
  <c r="D1" i="49"/>
  <c r="D3" i="49"/>
  <c r="C2" i="36"/>
  <c r="B33" i="37" l="1"/>
  <c r="D33" i="37"/>
  <c r="D32" i="37"/>
  <c r="B30" i="48" s="1"/>
  <c r="D30" i="37"/>
  <c r="B31" i="48" s="1"/>
  <c r="D9" i="37"/>
  <c r="B13" i="48" s="1"/>
  <c r="D8" i="37"/>
  <c r="B12" i="48" s="1"/>
  <c r="D7" i="37"/>
  <c r="B11" i="48" s="1"/>
  <c r="D6" i="37"/>
  <c r="B10" i="48" s="1"/>
  <c r="D5" i="37"/>
  <c r="B9" i="48" s="1"/>
  <c r="B14" i="48" l="1"/>
  <c r="F39" i="34"/>
  <c r="F149" i="34"/>
  <c r="B66" i="48"/>
  <c r="E85" i="34"/>
  <c r="G40" i="34" l="1"/>
  <c r="D40" i="37" l="1"/>
  <c r="C16" i="36" s="1"/>
  <c r="D101" i="37"/>
  <c r="B9" i="49" s="1"/>
  <c r="D73" i="37"/>
  <c r="D35" i="37"/>
  <c r="D34" i="37" s="1"/>
  <c r="B29" i="48" s="1"/>
  <c r="B34" i="48" s="1"/>
  <c r="D24" i="37"/>
  <c r="B24" i="48" s="1"/>
  <c r="D25" i="37"/>
  <c r="B26" i="48" s="1"/>
  <c r="D26" i="37"/>
  <c r="B25" i="48" s="1"/>
  <c r="D23" i="37"/>
  <c r="B23" i="48" s="1"/>
  <c r="D20" i="37"/>
  <c r="D17" i="37"/>
  <c r="B18" i="48" s="1"/>
  <c r="D18" i="37"/>
  <c r="B19" i="48" s="1"/>
  <c r="D19" i="37"/>
  <c r="D16" i="37"/>
  <c r="B17" i="48" s="1"/>
  <c r="D10" i="37"/>
  <c r="D13" i="37"/>
  <c r="C9" i="36" s="1"/>
  <c r="D111" i="37"/>
  <c r="C17" i="36"/>
  <c r="C18" i="36"/>
  <c r="C19" i="36"/>
  <c r="C20" i="36"/>
  <c r="C21" i="36"/>
  <c r="C22" i="36"/>
  <c r="F85" i="34"/>
  <c r="F86" i="34" s="1"/>
  <c r="C8" i="36" l="1"/>
  <c r="B15" i="48"/>
  <c r="C30" i="36"/>
  <c r="B27" i="48"/>
  <c r="B20" i="48"/>
  <c r="B21" i="48" s="1"/>
  <c r="D81" i="37"/>
  <c r="B65" i="48" s="1"/>
  <c r="D85" i="37"/>
  <c r="B70" i="48" s="1"/>
  <c r="B74" i="48" s="1"/>
  <c r="D48" i="37"/>
  <c r="C23" i="36" s="1"/>
  <c r="D29" i="37"/>
  <c r="C12" i="36" s="1"/>
  <c r="D15" i="37"/>
  <c r="C10" i="36" s="1"/>
  <c r="D4" i="37"/>
  <c r="C7" i="36" s="1"/>
  <c r="D22" i="37"/>
  <c r="C11" i="36" s="1"/>
  <c r="F49" i="34"/>
  <c r="G140" i="34" s="1"/>
  <c r="F145" i="34" s="1"/>
  <c r="C13" i="36"/>
  <c r="C29" i="36"/>
  <c r="B35" i="48" l="1"/>
  <c r="B43" i="48" s="1"/>
  <c r="D77" i="37"/>
  <c r="D82" i="37" s="1"/>
  <c r="B67" i="48"/>
  <c r="B47" i="48"/>
  <c r="B53" i="48"/>
  <c r="D90" i="37"/>
  <c r="C28" i="36" s="1"/>
  <c r="B7" i="49"/>
  <c r="C14" i="36"/>
  <c r="C24" i="36" s="1"/>
  <c r="D37" i="37"/>
  <c r="D49" i="37" s="1"/>
  <c r="C27" i="36" l="1"/>
  <c r="B8" i="49"/>
  <c r="B10" i="49" s="1"/>
  <c r="D61" i="37"/>
  <c r="C26" i="36" s="1"/>
  <c r="B54" i="48"/>
  <c r="B85" i="48" s="1"/>
  <c r="C31" i="36" l="1"/>
  <c r="D112" i="37"/>
  <c r="F150" i="34"/>
  <c r="G151" i="34" s="1"/>
  <c r="F146" i="34"/>
</calcChain>
</file>

<file path=xl/sharedStrings.xml><?xml version="1.0" encoding="utf-8"?>
<sst xmlns="http://schemas.openxmlformats.org/spreadsheetml/2006/main" count="690" uniqueCount="594">
  <si>
    <t>COUNTY</t>
  </si>
  <si>
    <t>FISCAL YEAR</t>
  </si>
  <si>
    <t>Delinquent Taxes</t>
  </si>
  <si>
    <t>Service Charges</t>
  </si>
  <si>
    <t>User Fees</t>
  </si>
  <si>
    <t>Rental Income</t>
  </si>
  <si>
    <t>Special Assessments</t>
  </si>
  <si>
    <t>Support Staff</t>
  </si>
  <si>
    <t>Name</t>
  </si>
  <si>
    <t>Amount</t>
  </si>
  <si>
    <t>Publications</t>
  </si>
  <si>
    <t>Rent/Bldg. Payments</t>
  </si>
  <si>
    <t>Capital Improvements</t>
  </si>
  <si>
    <t>Facility Maintenance</t>
  </si>
  <si>
    <t>Utilities</t>
  </si>
  <si>
    <t>Contracted Labor or Services</t>
  </si>
  <si>
    <t>Janitorial Supplies</t>
  </si>
  <si>
    <t>Supplies &amp; Services</t>
  </si>
  <si>
    <t>Insurance (Building and Equipment)</t>
  </si>
  <si>
    <t>Storage Rental</t>
  </si>
  <si>
    <t>Facility Rental</t>
  </si>
  <si>
    <t>ADA Needs</t>
  </si>
  <si>
    <t>Equipment (Purchase/Lease/Rent)</t>
  </si>
  <si>
    <t>Equipment Repair/Maintenance</t>
  </si>
  <si>
    <t>Vehicle (Purchase/Lease/Rent)</t>
  </si>
  <si>
    <t>Vehicle Repair/Maintenance</t>
  </si>
  <si>
    <t>Vehicle Insurance</t>
  </si>
  <si>
    <t>Postage/UPS, etc.</t>
  </si>
  <si>
    <t>Board Expense</t>
  </si>
  <si>
    <t>Treasurer's Bond</t>
  </si>
  <si>
    <t>Bookkeeping Expense</t>
  </si>
  <si>
    <t>Agent Program Support</t>
  </si>
  <si>
    <t>Assistant Program Support</t>
  </si>
  <si>
    <t>Marketing &amp; Special Programs</t>
  </si>
  <si>
    <t>Capital Improvements Fund</t>
  </si>
  <si>
    <t>Equipment Fund</t>
  </si>
  <si>
    <t>Date Submitted</t>
  </si>
  <si>
    <t>Cell Phones</t>
  </si>
  <si>
    <t>SNAP-Ed Expenses</t>
  </si>
  <si>
    <t>Equipment</t>
  </si>
  <si>
    <t>Building Construction</t>
  </si>
  <si>
    <t>OFFICE OPERATION</t>
  </si>
  <si>
    <t>Volunteer Management/Background Checks</t>
  </si>
  <si>
    <t>Total Appropriations</t>
  </si>
  <si>
    <t>Debt Service</t>
  </si>
  <si>
    <t>Capital Outlay</t>
  </si>
  <si>
    <t>Operations</t>
  </si>
  <si>
    <t>Personnel</t>
  </si>
  <si>
    <t>Appropriations</t>
  </si>
  <si>
    <t>Total Receipts and Cash</t>
  </si>
  <si>
    <t>All Other Borrowed Money</t>
  </si>
  <si>
    <t>Governmental Leasing Act</t>
  </si>
  <si>
    <t>Borrowed Money (all short term/single year)</t>
  </si>
  <si>
    <t>Transfers from Other Funds</t>
  </si>
  <si>
    <t>Transfers to Other Funds</t>
  </si>
  <si>
    <t>Bonded Debt, Public Corporation &amp; G.O.</t>
  </si>
  <si>
    <t>Carryover from Prior Fiscal Year</t>
  </si>
  <si>
    <t>Receipts and cash</t>
  </si>
  <si>
    <t>Total Revenues</t>
  </si>
  <si>
    <t>Interest Earned</t>
  </si>
  <si>
    <t>Other Revenues</t>
  </si>
  <si>
    <t>Charges for Services</t>
  </si>
  <si>
    <t>Intergovernmental Revenues</t>
  </si>
  <si>
    <t>Payments in Lieu of Taxes</t>
  </si>
  <si>
    <t>Permits and Licenses</t>
  </si>
  <si>
    <t>Taxes (all categories)</t>
  </si>
  <si>
    <t>Revenues</t>
  </si>
  <si>
    <t>Year-End Actual (Due September 1)</t>
  </si>
  <si>
    <t>SPGE Budget Summary - Non Enterprise</t>
  </si>
  <si>
    <t>Fund Name:</t>
  </si>
  <si>
    <t>Fiscal Year:</t>
  </si>
  <si>
    <t>Total Debt Service</t>
  </si>
  <si>
    <t>Governmental Leasing Act Interest</t>
  </si>
  <si>
    <t>13H.</t>
  </si>
  <si>
    <t>Governmental Leasing Act Principal</t>
  </si>
  <si>
    <t>13G.</t>
  </si>
  <si>
    <t>Public Properties Corporation &amp; G.O. Bonds Interest</t>
  </si>
  <si>
    <t>13F.</t>
  </si>
  <si>
    <t>Public Properties Corporation &amp; G.O. Bonds Principal</t>
  </si>
  <si>
    <t>13E.</t>
  </si>
  <si>
    <t>Loan Interest, Other Governments</t>
  </si>
  <si>
    <t>13D.</t>
  </si>
  <si>
    <t>Loan Principal, Other Governments</t>
  </si>
  <si>
    <t>13C.</t>
  </si>
  <si>
    <t>Short Term Debt Interest</t>
  </si>
  <si>
    <t>13B.</t>
  </si>
  <si>
    <t>Short Term Debt Principal</t>
  </si>
  <si>
    <t>13A.</t>
  </si>
  <si>
    <t>13.</t>
  </si>
  <si>
    <t>Total Capital Outlay</t>
  </si>
  <si>
    <r>
      <t xml:space="preserve">Other </t>
    </r>
    <r>
      <rPr>
        <sz val="9.5"/>
        <rFont val="MS Sans Serif"/>
        <family val="2"/>
      </rPr>
      <t>(define)</t>
    </r>
  </si>
  <si>
    <t>12J.</t>
  </si>
  <si>
    <t>12H.</t>
  </si>
  <si>
    <t>Vehicles</t>
  </si>
  <si>
    <t>12G.</t>
  </si>
  <si>
    <t>12F.</t>
  </si>
  <si>
    <t>Furniture and Fixtures</t>
  </si>
  <si>
    <t>12E.</t>
  </si>
  <si>
    <t>Building Improvement</t>
  </si>
  <si>
    <t>12D.</t>
  </si>
  <si>
    <t>12C.</t>
  </si>
  <si>
    <t>Land Improvement</t>
  </si>
  <si>
    <t>12B.</t>
  </si>
  <si>
    <t>Land</t>
  </si>
  <si>
    <t>12A.</t>
  </si>
  <si>
    <t>12.</t>
  </si>
  <si>
    <t>Total Administration</t>
  </si>
  <si>
    <t>11F.</t>
  </si>
  <si>
    <r>
      <t xml:space="preserve">Rerserve for Transfer </t>
    </r>
    <r>
      <rPr>
        <sz val="8"/>
        <rFont val="MS Sans Serif"/>
        <family val="2"/>
      </rPr>
      <t>(no expenditures from this account)</t>
    </r>
  </si>
  <si>
    <t>11E.</t>
  </si>
  <si>
    <t>Grants and Donations</t>
  </si>
  <si>
    <t>11D.</t>
  </si>
  <si>
    <t>Court Judgements</t>
  </si>
  <si>
    <t>11C.</t>
  </si>
  <si>
    <t>Travel and Training</t>
  </si>
  <si>
    <t>11B.</t>
  </si>
  <si>
    <t>Dues and Subscriptions</t>
  </si>
  <si>
    <t>11A.</t>
  </si>
  <si>
    <t>Administration</t>
  </si>
  <si>
    <t>11.</t>
  </si>
  <si>
    <t>Total, Operating Expenses</t>
  </si>
  <si>
    <t>Subtotal Other Operating Expense</t>
  </si>
  <si>
    <r>
      <t xml:space="preserve">Other Operating </t>
    </r>
    <r>
      <rPr>
        <sz val="9.5"/>
        <rFont val="MS Sans Serif"/>
        <family val="2"/>
      </rPr>
      <t>(define)</t>
    </r>
  </si>
  <si>
    <t>10M.</t>
  </si>
  <si>
    <t>10L.</t>
  </si>
  <si>
    <t>Other Operating Expense (sub-category)</t>
  </si>
  <si>
    <t>Subtotal Materials and Supplies</t>
  </si>
  <si>
    <t>Supplies</t>
  </si>
  <si>
    <t>10K.</t>
  </si>
  <si>
    <t xml:space="preserve">Materials </t>
  </si>
  <si>
    <t>10J.</t>
  </si>
  <si>
    <t>Materials and Supplies (sub-category)</t>
  </si>
  <si>
    <t>Subtotal Contracted Services</t>
  </si>
  <si>
    <r>
      <t xml:space="preserve">Other Contract </t>
    </r>
    <r>
      <rPr>
        <sz val="9.5"/>
        <rFont val="MS Sans Serif"/>
        <family val="2"/>
      </rPr>
      <t>(define)</t>
    </r>
  </si>
  <si>
    <t>10I.</t>
  </si>
  <si>
    <t>10H.</t>
  </si>
  <si>
    <t>10G.</t>
  </si>
  <si>
    <t>Insurance and Bonds</t>
  </si>
  <si>
    <t>10F.</t>
  </si>
  <si>
    <t>Rents and Leases</t>
  </si>
  <si>
    <t>10E.</t>
  </si>
  <si>
    <t>Utilities (inlcudes telephone)</t>
  </si>
  <si>
    <t>10D.</t>
  </si>
  <si>
    <t>Maintenance and Repairs</t>
  </si>
  <si>
    <t>10C.</t>
  </si>
  <si>
    <r>
      <t xml:space="preserve">Professional Services </t>
    </r>
    <r>
      <rPr>
        <sz val="9.5"/>
        <rFont val="MS Sans Serif"/>
        <family val="2"/>
      </rPr>
      <t>(defined by K.R.S. 45A.380 (3))</t>
    </r>
  </si>
  <si>
    <t>10B.</t>
  </si>
  <si>
    <t>Advertising and Printing</t>
  </si>
  <si>
    <t>10A.</t>
  </si>
  <si>
    <t>Contracted Services (sub-category)</t>
  </si>
  <si>
    <t>Operating Expense</t>
  </si>
  <si>
    <t>10.</t>
  </si>
  <si>
    <t>Total, Personnel</t>
  </si>
  <si>
    <r>
      <t xml:space="preserve">Other Fringe </t>
    </r>
    <r>
      <rPr>
        <sz val="9.5"/>
        <rFont val="MS Sans Serif"/>
        <family val="2"/>
      </rPr>
      <t>(define)</t>
    </r>
  </si>
  <si>
    <t>9I.</t>
  </si>
  <si>
    <t>9H.</t>
  </si>
  <si>
    <t>Pensions (Retirement)</t>
  </si>
  <si>
    <t>9G.</t>
  </si>
  <si>
    <t>Unemployment Insurance</t>
  </si>
  <si>
    <t>9F.</t>
  </si>
  <si>
    <t>Worker's Compensation</t>
  </si>
  <si>
    <t>9E.</t>
  </si>
  <si>
    <t>FICA (Social Security)</t>
  </si>
  <si>
    <t>9D.</t>
  </si>
  <si>
    <t>Health (Medical) Insurance</t>
  </si>
  <si>
    <t>9C.</t>
  </si>
  <si>
    <t>Per Diem (Lump Expense Allowance)</t>
  </si>
  <si>
    <t>9B.</t>
  </si>
  <si>
    <t>Salaries and Wages (Gross)</t>
  </si>
  <si>
    <t>9A.</t>
  </si>
  <si>
    <t>9.</t>
  </si>
  <si>
    <r>
      <t xml:space="preserve">Total Available </t>
    </r>
    <r>
      <rPr>
        <b/>
        <sz val="8"/>
        <rFont val="MS Sans Serif"/>
        <family val="2"/>
      </rPr>
      <t>(Revenues, Cash, Borrowed Money &amp; Transfers)</t>
    </r>
  </si>
  <si>
    <t>Total Cash, Borrowed Money, &amp; Transfers</t>
  </si>
  <si>
    <t>Loan(s) from Other Governments</t>
  </si>
  <si>
    <t>8H.</t>
  </si>
  <si>
    <t>Governmental Leasing Act Proceeds</t>
  </si>
  <si>
    <t>8G.</t>
  </si>
  <si>
    <t>Borrowed Money (short term/single year)</t>
  </si>
  <si>
    <t>8F.</t>
  </si>
  <si>
    <t>Cash Transfers from Other Funds</t>
  </si>
  <si>
    <t>8E.</t>
  </si>
  <si>
    <t>Cash Transfers to Other Funds</t>
  </si>
  <si>
    <t>8D.</t>
  </si>
  <si>
    <t>Bond Sale Proceeds</t>
  </si>
  <si>
    <t>8C.</t>
  </si>
  <si>
    <t>Tax Anticipation Note</t>
  </si>
  <si>
    <t>8B.</t>
  </si>
  <si>
    <t>Cash Balance, July 1</t>
  </si>
  <si>
    <t>8A.</t>
  </si>
  <si>
    <t xml:space="preserve">Cash, Borrowed Money, &amp; Transfers </t>
  </si>
  <si>
    <t>8.</t>
  </si>
  <si>
    <t>(define)</t>
  </si>
  <si>
    <t>7B.</t>
  </si>
  <si>
    <t>7A.</t>
  </si>
  <si>
    <t>7.</t>
  </si>
  <si>
    <t>6D.</t>
  </si>
  <si>
    <t>6C.</t>
  </si>
  <si>
    <t>6B.</t>
  </si>
  <si>
    <t>6A.</t>
  </si>
  <si>
    <t>6.</t>
  </si>
  <si>
    <t>5F.</t>
  </si>
  <si>
    <t>5E.</t>
  </si>
  <si>
    <t>5D.</t>
  </si>
  <si>
    <t>5C.</t>
  </si>
  <si>
    <t>5B.</t>
  </si>
  <si>
    <t>5A.</t>
  </si>
  <si>
    <t>5.</t>
  </si>
  <si>
    <t>4F.</t>
  </si>
  <si>
    <t>From Other Districts</t>
  </si>
  <si>
    <t>4E.</t>
  </si>
  <si>
    <t>From City Government</t>
  </si>
  <si>
    <t>4D.</t>
  </si>
  <si>
    <t>From County Government</t>
  </si>
  <si>
    <t>4C.</t>
  </si>
  <si>
    <t>From State Government</t>
  </si>
  <si>
    <t>4B.</t>
  </si>
  <si>
    <t>From Federal Government</t>
  </si>
  <si>
    <t>4A.</t>
  </si>
  <si>
    <t>4.</t>
  </si>
  <si>
    <t>3A.</t>
  </si>
  <si>
    <t xml:space="preserve">Payments In Lieu of Taxes </t>
  </si>
  <si>
    <t>3.</t>
  </si>
  <si>
    <t>2B.</t>
  </si>
  <si>
    <t>2A.</t>
  </si>
  <si>
    <t>2.</t>
  </si>
  <si>
    <r>
      <t xml:space="preserve">Other Tax </t>
    </r>
    <r>
      <rPr>
        <sz val="9.5"/>
        <rFont val="MS Sans Serif"/>
        <family val="2"/>
      </rPr>
      <t>(define)</t>
    </r>
  </si>
  <si>
    <t>1E.</t>
  </si>
  <si>
    <t>1D.</t>
  </si>
  <si>
    <t>Motor Vehicles</t>
  </si>
  <si>
    <t>1C.</t>
  </si>
  <si>
    <r>
      <t xml:space="preserve">Tangible Personal Property </t>
    </r>
    <r>
      <rPr>
        <sz val="9.5"/>
        <color theme="0"/>
        <rFont val="Cambria"/>
        <family val="1"/>
      </rPr>
      <t>(not vehicles)</t>
    </r>
  </si>
  <si>
    <t>1B.</t>
  </si>
  <si>
    <t>Real Property Taxes</t>
  </si>
  <si>
    <t>1A.</t>
  </si>
  <si>
    <t>Taxes</t>
  </si>
  <si>
    <t>1.</t>
  </si>
  <si>
    <t>Agent (4th+)</t>
  </si>
  <si>
    <t>Base Agent/ANR</t>
  </si>
  <si>
    <t>Base Agent/FCS</t>
  </si>
  <si>
    <t>Base Agent/4H</t>
  </si>
  <si>
    <t>Audit (per DLG) Financial Review</t>
  </si>
  <si>
    <t xml:space="preserve">Total Available (sum of Total Receipts, Cash &amp; Total Revenues) </t>
  </si>
  <si>
    <t>ORIGINAL ORDER</t>
  </si>
  <si>
    <t>UPDATED ORDER</t>
  </si>
  <si>
    <t>COA</t>
  </si>
  <si>
    <t>TOTAL REVENUES</t>
  </si>
  <si>
    <t>TOTAL EXPENDITURES</t>
  </si>
  <si>
    <t>Subtotal Office Operations</t>
  </si>
  <si>
    <t>Subtotal Reserves</t>
  </si>
  <si>
    <t>EXPENDITURES:</t>
  </si>
  <si>
    <t>TOTAL CHANGE IN NET ASSETS</t>
  </si>
  <si>
    <t>CHANGE IN NET ASSETS (RESERVES)</t>
  </si>
  <si>
    <t>Travel</t>
  </si>
  <si>
    <t>Professional Improvement</t>
  </si>
  <si>
    <t>Subtotals</t>
  </si>
  <si>
    <t>REVENUES &amp; CASH RESERVES:</t>
  </si>
  <si>
    <t>TOTAL REVENUES &amp; CASH RESERVES</t>
  </si>
  <si>
    <t>Subtotal Revenues</t>
  </si>
  <si>
    <t>Subtotal Cash Reserves</t>
  </si>
  <si>
    <t>BASE PROGRAM SUPPORT</t>
  </si>
  <si>
    <t>REVENUES</t>
  </si>
  <si>
    <t>UK Benefits</t>
  </si>
  <si>
    <t>Cooperative Extension Service</t>
  </si>
  <si>
    <t>County Offset Voucher</t>
  </si>
  <si>
    <t>County</t>
  </si>
  <si>
    <t>Appropriating Body</t>
  </si>
  <si>
    <t>State Fiscal Year</t>
  </si>
  <si>
    <t>Item</t>
  </si>
  <si>
    <t>EBO Use Only</t>
  </si>
  <si>
    <t>Total</t>
  </si>
  <si>
    <t>Offset</t>
  </si>
  <si>
    <t>Non-Offset</t>
  </si>
  <si>
    <t>Date: _________________________</t>
  </si>
  <si>
    <t>Signed:</t>
  </si>
  <si>
    <t>Fiscal Contact</t>
  </si>
  <si>
    <t>EDB Treasurer</t>
  </si>
  <si>
    <t>Extension District</t>
  </si>
  <si>
    <t>Year-End Actuals</t>
  </si>
  <si>
    <t>TOTAL ALL APPROPRIATIONS</t>
  </si>
  <si>
    <t>Adair</t>
  </si>
  <si>
    <t>Allen</t>
  </si>
  <si>
    <t>Anderson</t>
  </si>
  <si>
    <t>Ballard</t>
  </si>
  <si>
    <t xml:space="preserve">Barren </t>
  </si>
  <si>
    <t>Bath</t>
  </si>
  <si>
    <t>Bell</t>
  </si>
  <si>
    <t>Boone</t>
  </si>
  <si>
    <t>Bourbon</t>
  </si>
  <si>
    <t>Boyd</t>
  </si>
  <si>
    <t>Boyle</t>
  </si>
  <si>
    <t>Bracken</t>
  </si>
  <si>
    <t>Breathitt</t>
  </si>
  <si>
    <t>Bullitt</t>
  </si>
  <si>
    <t>Butler</t>
  </si>
  <si>
    <t>Caldwell</t>
  </si>
  <si>
    <t>Calloway</t>
  </si>
  <si>
    <t>Campbell</t>
  </si>
  <si>
    <t>Carlisle</t>
  </si>
  <si>
    <t>Carroll</t>
  </si>
  <si>
    <t xml:space="preserve">Carter </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</si>
  <si>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</si>
  <si>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</si>
  <si>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</si>
  <si>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</si>
  <si>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</si>
  <si>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</si>
  <si>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</si>
  <si>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</si>
  <si>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</si>
  <si>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</si>
  <si>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</si>
  <si>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</si>
  <si>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</si>
  <si>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</si>
  <si>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</si>
  <si>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</si>
  <si>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</si>
  <si>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</si>
  <si>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</si>
  <si>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 xml:space="preserve">Graves </t>
  </si>
  <si>
    <t>Grayson</t>
  </si>
  <si>
    <t>Green</t>
  </si>
  <si>
    <t>Greenup</t>
  </si>
  <si>
    <t>Hancock</t>
  </si>
  <si>
    <t>Hardin</t>
  </si>
  <si>
    <t>Harlan</t>
  </si>
  <si>
    <t>Harrison</t>
  </si>
  <si>
    <t>Hart</t>
  </si>
  <si>
    <t>Henderson</t>
  </si>
  <si>
    <t>Henry</t>
  </si>
  <si>
    <t xml:space="preserve">Hickman </t>
  </si>
  <si>
    <t>Hopkins</t>
  </si>
  <si>
    <t>Jackson</t>
  </si>
  <si>
    <t xml:space="preserve">Jefferson </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</si>
  <si>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</si>
  <si>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</si>
  <si>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</si>
  <si>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</si>
  <si>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</si>
  <si>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</si>
  <si>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</si>
  <si>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</si>
  <si>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</si>
  <si>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</si>
  <si>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</si>
  <si>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</si>
  <si>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</si>
  <si>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</si>
  <si>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</si>
  <si>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</si>
  <si>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</si>
  <si>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</si>
  <si>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</si>
  <si>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</si>
  <si>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</si>
  <si>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</si>
  <si>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</si>
  <si>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</si>
  <si>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</si>
  <si>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</si>
  <si>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</si>
  <si>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</si>
  <si>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</si>
  <si>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</si>
  <si>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</si>
  <si>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</si>
  <si>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</si>
  <si>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</si>
  <si>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</si>
  <si>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</si>
  <si>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</si>
  <si>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</si>
  <si>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</si>
  <si>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</si>
  <si>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</si>
  <si>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</si>
  <si>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</si>
  <si>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</si>
  <si>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</si>
  <si>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</si>
  <si>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</si>
  <si>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</si>
  <si>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</si>
  <si>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</si>
  <si>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</si>
  <si>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</si>
  <si>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</si>
  <si>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</si>
  <si>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</si>
  <si>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</si>
  <si>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</si>
  <si>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</si>
  <si>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</si>
  <si>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</si>
  <si>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</si>
  <si>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</si>
  <si>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</si>
  <si>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</si>
  <si>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Breckinridge</t>
  </si>
  <si>
    <t>Signature (District Board Treasurer)</t>
  </si>
  <si>
    <t>General Operations
(b)</t>
  </si>
  <si>
    <t>Special Funds
(c)</t>
  </si>
  <si>
    <t>Capital Projects
(d)</t>
  </si>
  <si>
    <t>Debt Service
(e)</t>
  </si>
  <si>
    <t>All Other Funds
(f)</t>
  </si>
  <si>
    <t>1. Taxes</t>
  </si>
  <si>
    <t xml:space="preserve">    a. Real Property Taxes</t>
  </si>
  <si>
    <t xml:space="preserve">    b. Personal Property Taxes</t>
  </si>
  <si>
    <t xml:space="preserve">    c. Motor Vehicle Taxes</t>
  </si>
  <si>
    <t xml:space="preserve">    d. Delinquent Taxes</t>
  </si>
  <si>
    <t xml:space="preserve">    e. All Other Taxes</t>
  </si>
  <si>
    <t>SUBTOTAL All Taxes</t>
  </si>
  <si>
    <t>2. Permits and Licenses (ALL)</t>
  </si>
  <si>
    <t>3. Intergovernmental Revenue</t>
  </si>
  <si>
    <t xml:space="preserve">   a. From Federal Government</t>
  </si>
  <si>
    <t xml:space="preserve">   b. From State Government</t>
  </si>
  <si>
    <t xml:space="preserve">   c. From County Government</t>
  </si>
  <si>
    <t xml:space="preserve">   d. From Other Governments</t>
  </si>
  <si>
    <t>SUBTOTAL All Intergovernmental</t>
  </si>
  <si>
    <t>4. Service Charges</t>
  </si>
  <si>
    <t xml:space="preserve">    a. Service Charges</t>
  </si>
  <si>
    <t xml:space="preserve">    b. User Fees</t>
  </si>
  <si>
    <t xml:space="preserve">    c. Special Assessments</t>
  </si>
  <si>
    <t xml:space="preserve">    d. Rental Income</t>
  </si>
  <si>
    <t>SUBTOTAL All Service Charges</t>
  </si>
  <si>
    <t>5. Other</t>
  </si>
  <si>
    <t xml:space="preserve">    a. Interest Earnings</t>
  </si>
  <si>
    <t xml:space="preserve">    b. Reimbursements and Refunds</t>
  </si>
  <si>
    <t xml:space="preserve">    c. Gifts and Endowments</t>
  </si>
  <si>
    <t xml:space="preserve">    d. Sales (Include Surplus Property)</t>
  </si>
  <si>
    <t xml:space="preserve">    e. Penalties</t>
  </si>
  <si>
    <t>SUBTOTAL All Other</t>
  </si>
  <si>
    <t>TOTAL - ALL REVENUE</t>
  </si>
  <si>
    <t>Description</t>
  </si>
  <si>
    <t>1. Proceeds from Long-Term Debt</t>
  </si>
  <si>
    <t>2. Unrestricted Cash and Investments</t>
  </si>
  <si>
    <t>3. Restricted Cash and Investments</t>
  </si>
  <si>
    <t>4. Transfer In</t>
  </si>
  <si>
    <t>5. Transfer Out</t>
  </si>
  <si>
    <t>TOTAL - ALL CASH</t>
  </si>
  <si>
    <t>CASH</t>
  </si>
  <si>
    <t>TOTAL - ALL FUNDS AVAILABLE</t>
  </si>
  <si>
    <t>Do not include any long-term debt payments (any obligations that have payments beyond the current fiscal year) in the general operations, special or capital project funds.  These must be reported in the debt service fund column.</t>
  </si>
  <si>
    <t>1. Personnel Services</t>
  </si>
  <si>
    <t xml:space="preserve">    a. Salaries and Wages</t>
  </si>
  <si>
    <t xml:space="preserve">    b. Pensions (Retirement)</t>
  </si>
  <si>
    <t xml:space="preserve">    c. Health (Medical) Insurance</t>
  </si>
  <si>
    <t xml:space="preserve">    d. FICA (Social Security)</t>
  </si>
  <si>
    <t xml:space="preserve">    e. Worker's Compensation</t>
  </si>
  <si>
    <t xml:space="preserve">    f. Unemployment Insurance</t>
  </si>
  <si>
    <t xml:space="preserve">    g. All other Employer Paid Fringe</t>
  </si>
  <si>
    <t>SUBTOTAL Personnel Services</t>
  </si>
  <si>
    <t>2. Contracted Services</t>
  </si>
  <si>
    <t xml:space="preserve">    a. Advertising and Printing</t>
  </si>
  <si>
    <t xml:space="preserve">    b. Professional Services</t>
  </si>
  <si>
    <t xml:space="preserve">    c. Maintenance and Repairs</t>
  </si>
  <si>
    <t xml:space="preserve">    d. Utilities (include telephone)</t>
  </si>
  <si>
    <t xml:space="preserve">    e. Rent and Leases</t>
  </si>
  <si>
    <t xml:space="preserve">    f. Insurance and Bonds</t>
  </si>
  <si>
    <t xml:space="preserve">    g. All Other Contracted Services</t>
  </si>
  <si>
    <t>SUBTOTAL Contracted Services</t>
  </si>
  <si>
    <t>EXPENDITURES</t>
  </si>
  <si>
    <t>3.  Materials and Supplies</t>
  </si>
  <si>
    <t xml:space="preserve">    a. Supplies</t>
  </si>
  <si>
    <t xml:space="preserve">    b. Materials</t>
  </si>
  <si>
    <t>SUBTOTAL Materials and Supplies</t>
  </si>
  <si>
    <t>4.  Administration</t>
  </si>
  <si>
    <t xml:space="preserve">    a. Dues and Subscriptions</t>
  </si>
  <si>
    <t xml:space="preserve">    b. Travel and Training</t>
  </si>
  <si>
    <t xml:space="preserve">    c. Court Judgments</t>
  </si>
  <si>
    <t xml:space="preserve">    d. Grants and Donations</t>
  </si>
  <si>
    <t xml:space="preserve">    e. Other Administrative Expense</t>
  </si>
  <si>
    <t>SUBTOTAL Administration</t>
  </si>
  <si>
    <t>5.  Capital Outlay</t>
  </si>
  <si>
    <t xml:space="preserve">    a. Equipment</t>
  </si>
  <si>
    <t xml:space="preserve">    b. Vehicles</t>
  </si>
  <si>
    <t xml:space="preserve">    c. Land</t>
  </si>
  <si>
    <t xml:space="preserve">    d. Buildings and Structures</t>
  </si>
  <si>
    <t>SUBTOTAL Capital Outlay</t>
  </si>
  <si>
    <t>6.  Debt Services</t>
  </si>
  <si>
    <t xml:space="preserve">    a. Principal Payments</t>
  </si>
  <si>
    <t xml:space="preserve">    b. Interest Payments</t>
  </si>
  <si>
    <t>SUBTOTAL Debt Services</t>
  </si>
  <si>
    <t>Uniform Financial Information Report</t>
  </si>
  <si>
    <t>Travel &amp; Professional Improvement</t>
  </si>
  <si>
    <t>Operating Expenditures (Utilities, Program Supplies, Contract Services, Office Supplies, etc)</t>
  </si>
  <si>
    <t>Gifts &amp; Endowments</t>
  </si>
  <si>
    <t>Unrestricted Reserves</t>
  </si>
  <si>
    <t>CASH RESERVES (at Year-End)</t>
  </si>
  <si>
    <t>CASH RESERVES (on July 1)</t>
  </si>
  <si>
    <t>USE THIS TO FILL OUT THE DLG UFIR FORM</t>
  </si>
  <si>
    <t>USE THIS TO FILL OUT THE YEAR-END ACTUALS COLUMN IN THE DLG BUDGET SUMMARY FORM</t>
  </si>
  <si>
    <t>UK COOPERATIVE EXTENSION SERVICE
Year-End Actuals</t>
  </si>
  <si>
    <t>FY19-20</t>
  </si>
  <si>
    <t>FY20-21</t>
  </si>
  <si>
    <t>FY21-22</t>
  </si>
  <si>
    <t>FY22-23</t>
  </si>
  <si>
    <t>FY23-24</t>
  </si>
  <si>
    <t>FY24-25</t>
  </si>
  <si>
    <t>FY25-26</t>
  </si>
  <si>
    <t>FY26-27</t>
  </si>
  <si>
    <t>FY27-28</t>
  </si>
  <si>
    <t>FY28-29</t>
  </si>
  <si>
    <t>FY29-30</t>
  </si>
  <si>
    <t>Taxes:</t>
  </si>
  <si>
    <t>Charges for Services:</t>
  </si>
  <si>
    <t>Other Revenues:</t>
  </si>
  <si>
    <t>Intergovernmental Revenues:</t>
  </si>
  <si>
    <t>Subtotal Program Support, Travel &amp; Professional Improvement</t>
  </si>
  <si>
    <t>Contracted Services:</t>
  </si>
  <si>
    <t>53001 - Advertising and Printing</t>
  </si>
  <si>
    <t>53002 - Professional Services</t>
  </si>
  <si>
    <t>53003 - Maintenance and Repairs</t>
  </si>
  <si>
    <t>53004 - Rents and Leases</t>
  </si>
  <si>
    <t>53005 - Insurance and Bonds</t>
  </si>
  <si>
    <t>53006 - Other Contracts</t>
  </si>
  <si>
    <t>53007 - Equipment Repair</t>
  </si>
  <si>
    <t>53008 - Vehicle Insurance</t>
  </si>
  <si>
    <t>53009 - Vehicle Maintenance &amp; Repair</t>
  </si>
  <si>
    <t>Materials and Supplies:</t>
  </si>
  <si>
    <t>54001 - Marketing &amp; Special Programs</t>
  </si>
  <si>
    <t>54002 - Supplies &amp; Services</t>
  </si>
  <si>
    <t>54004 - Postage and Shipping</t>
  </si>
  <si>
    <t>54005 - Publications</t>
  </si>
  <si>
    <t>54006 - Janitorial Supplies</t>
  </si>
  <si>
    <t>54007 - Other Materials and Supplies</t>
  </si>
  <si>
    <t>Administration:</t>
  </si>
  <si>
    <t>55001 - Dues and Subscriptions</t>
  </si>
  <si>
    <t>58001 - Court Judgements</t>
  </si>
  <si>
    <t>59002 - Audit</t>
  </si>
  <si>
    <t>59003 - Board Expense</t>
  </si>
  <si>
    <t>59004 - Bookkeeping Expense</t>
  </si>
  <si>
    <t>59005 - Cell Phones</t>
  </si>
  <si>
    <t>59006 - DLG Fees</t>
  </si>
  <si>
    <t>59007 - Late Fees</t>
  </si>
  <si>
    <t>59008 - Card Fees</t>
  </si>
  <si>
    <t>59009 - Bank Fees</t>
  </si>
  <si>
    <t>59010 - Building Insurance</t>
  </si>
  <si>
    <t>59011 - Excess Insurance</t>
  </si>
  <si>
    <t>59012 - Facility Rental</t>
  </si>
  <si>
    <t>59013 - Storage Rental</t>
  </si>
  <si>
    <t>59014 - Treasurer's Bond</t>
  </si>
  <si>
    <t>59015 - Volunteer Management/Background Checks</t>
  </si>
  <si>
    <t>59016 - Sales Tax Paid</t>
  </si>
  <si>
    <t>59017 - ADA Needs</t>
  </si>
  <si>
    <t>Capital Outlay:</t>
  </si>
  <si>
    <t>61101 - Equipment (Purchase/Lease/Rent)</t>
  </si>
  <si>
    <t>61201 - Vehicle Purchase/Lease/Rent</t>
  </si>
  <si>
    <t>61301 - Land Purchase</t>
  </si>
  <si>
    <t>61302 - Land Improvement</t>
  </si>
  <si>
    <t>61401 - Building Construction</t>
  </si>
  <si>
    <t>61402 - Building Improvement</t>
  </si>
  <si>
    <t>61403 - Furniture and Fixtures</t>
  </si>
  <si>
    <t>61601 - Other Capital Outlay</t>
  </si>
  <si>
    <t>Debt Service:</t>
  </si>
  <si>
    <t>62100 - Principal Payments</t>
  </si>
  <si>
    <t>62300 - Interest Payments</t>
  </si>
  <si>
    <t>41001 - Real Property</t>
  </si>
  <si>
    <t>41002 - Personal Property</t>
  </si>
  <si>
    <t>41003 - Motor Veh/Watercraft</t>
  </si>
  <si>
    <t>41004 - Delinquent Taxes</t>
  </si>
  <si>
    <t>41005 - Other Tax (Define)</t>
  </si>
  <si>
    <t>42001 - Federal Government</t>
  </si>
  <si>
    <t>42002 - State Government</t>
  </si>
  <si>
    <t>42003 - County Government</t>
  </si>
  <si>
    <t>42004 - City Government</t>
  </si>
  <si>
    <t>42005 - Other Districts</t>
  </si>
  <si>
    <t>43001 - Service Charges</t>
  </si>
  <si>
    <t>43002 - User Fees</t>
  </si>
  <si>
    <t>43003 - Rental Income</t>
  </si>
  <si>
    <t>43004 - Special Assessments</t>
  </si>
  <si>
    <t>44001 - Interest Income</t>
  </si>
  <si>
    <t>44003 - Gifts &amp; Endowments</t>
  </si>
  <si>
    <t>44002 - UK Final Accounting Income</t>
  </si>
  <si>
    <t>44XXX - Other Revenue (Define)</t>
  </si>
  <si>
    <t>45001 - Grants and Contracts Revenues</t>
  </si>
  <si>
    <t>1XXXX - Capital Improvements Fund</t>
  </si>
  <si>
    <t>1XXXX - Equipment Fund</t>
  </si>
  <si>
    <t>1XXXX - Unrestricted Reserves</t>
  </si>
  <si>
    <t>54100 - Program Support (Agents &amp; Support Staff)</t>
  </si>
  <si>
    <t>53100 - Utilities</t>
  </si>
  <si>
    <t>PERSONNEL: Professional Staff, Support Staff; Student Interns, Benefits, etc</t>
  </si>
  <si>
    <t>Subtotal Personnel</t>
  </si>
  <si>
    <t>TRAVEL &amp; PROFESSIONAL IMPROVEMENT</t>
  </si>
  <si>
    <t>Subtotal Base Program</t>
  </si>
  <si>
    <t>51101 - Agents (Professional Staff)</t>
  </si>
  <si>
    <t>51201 - Support Staff</t>
  </si>
  <si>
    <t>51301 - Student Interns</t>
  </si>
  <si>
    <t>52000 - Benefits</t>
  </si>
  <si>
    <t>University of Kentucky</t>
  </si>
  <si>
    <t>USE INFO FROM QBO FINANCIAL STATEMENTS TO FILL OUT THIS FORM</t>
  </si>
  <si>
    <t>Area Extension Director</t>
  </si>
  <si>
    <t>AREA DIRECTORS: Submit original to Tina Ward, CES Administration Office, S-107 ASC North, College of Agriculture, Lexington, Kentucky 40546-0091.</t>
  </si>
  <si>
    <t xml:space="preserve">54901 - UK Operating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</si>
</sst>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quot;$&quot;#,##0"/>
  </numFmts>
  <fonts count="4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b/>
      <sz val="11"/>
      <color theme="1"/>
      <name val="Calibri"/>
      <family val="1"/>
      <scheme val="minor"/>
    </font>
    <font>
      <b/>
      <sz val="12"/>
      <color theme="3"/>
      <name val="Calibri"/>
      <family val="2"/>
      <scheme val="minor"/>
    </font>
    <font>
      <sz val="12"/>
      <name val="Arial"/>
      <family val="2"/>
    </font>
    <font>
      <sz val="10"/>
      <name val="MS Sans Serif"/>
      <family val="2"/>
    </font>
    <font>
      <b/>
      <sz val="12"/>
      <color theme="1"/>
      <name val="MS Sans Serif"/>
      <family val="2"/>
    </font>
    <font>
      <b/>
      <sz val="12"/>
      <name val="MS Sans Serif"/>
      <family val="2"/>
    </font>
    <font>
      <sz val="12"/>
      <name val="MS Sans Serif"/>
      <family val="2"/>
    </font>
    <font>
      <b/>
      <u/>
      <sz val="13.5"/>
      <color theme="0"/>
      <name val="MS Sans Serif"/>
      <family val="2"/>
    </font>
    <font>
      <sz val="14"/>
      <color theme="1"/>
      <name val="Calibri"/>
      <family val="2"/>
      <scheme val="minor"/>
    </font>
    <font>
      <b/>
      <sz val="10"/>
      <name val="MS Sans Serif"/>
      <family val="2"/>
    </font>
    <font>
      <b/>
      <u/>
      <sz val="12"/>
      <name val="MS Sans Serif"/>
      <family val="2"/>
    </font>
    <font>
      <b/>
      <u/>
      <sz val="12"/>
      <color theme="1"/>
      <name val="Cambria"/>
      <family val="1"/>
    </font>
    <font>
      <sz val="9.5"/>
      <name val="MS Sans Serif"/>
      <family val="2"/>
    </font>
    <font>
      <sz val="8"/>
      <name val="MS Sans Serif"/>
      <family val="2"/>
    </font>
    <font>
      <u/>
      <sz val="12"/>
      <name val="MS Sans Serif"/>
      <family val="2"/>
    </font>
    <font>
      <b/>
      <u/>
      <sz val="18"/>
      <color theme="0"/>
      <name val="MS Sans Serif"/>
      <family val="2"/>
    </font>
    <font>
      <b/>
      <sz val="18"/>
      <color theme="0"/>
      <name val="MS Sans Serif"/>
      <family val="2"/>
    </font>
    <font>
      <b/>
      <sz val="8"/>
      <name val="MS Sans Serif"/>
      <family val="2"/>
    </font>
    <font>
      <sz val="10"/>
      <color rgb="FFFF0000"/>
      <name val="MS Sans Serif"/>
      <family val="2"/>
    </font>
    <font>
      <b/>
      <u/>
      <sz val="12"/>
      <color theme="1"/>
      <name val="MS Sans Serif"/>
      <family val="2"/>
    </font>
    <font>
      <sz val="9.5"/>
      <color theme="0"/>
      <name val="Cambria"/>
      <family val="1"/>
    </font>
    <font>
      <b/>
      <sz val="48"/>
      <color theme="1"/>
      <name val="Calibri"/>
      <family val="2"/>
      <scheme val="minor"/>
    </font>
    <font>
      <b/>
      <sz val="14"/>
      <color theme="1"/>
      <name val="Calibri"/>
      <family val="2"/>
      <scheme val="minor"/>
    </font>
    <font>
      <u/>
      <sz val="14"/>
      <color theme="1"/>
      <name val="Calibri"/>
      <family val="2"/>
      <scheme val="minor"/>
    </font>
    <font>
      <sz val="14"/>
      <name val="Calibri"/>
      <family val="2"/>
      <scheme val="minor"/>
    </font>
    <font>
      <b/>
      <u/>
      <sz val="14"/>
      <color theme="0"/>
      <name val="Calibri"/>
      <family val="2"/>
      <scheme val="minor"/>
    </font>
    <font>
      <b/>
      <sz val="14"/>
      <color theme="0"/>
      <name val="Calibri"/>
      <family val="2"/>
      <scheme val="minor"/>
    </font>
    <font>
      <b/>
      <sz val="14"/>
      <name val="Calibri"/>
      <family val="2"/>
      <scheme val="minor"/>
    </font>
    <font>
      <sz val="14"/>
      <color rgb="FFFF0000"/>
      <name val="Calibri"/>
      <family val="2"/>
      <scheme val="minor"/>
    </font>
    <font>
      <b/>
      <sz val="14"/>
      <color theme="3"/>
      <name val="Calibri"/>
      <family val="2"/>
      <scheme val="minor"/>
    </font>
    <font>
      <b/>
      <sz val="12"/>
      <color theme="1"/>
      <name val="Calibri"/>
      <family val="2"/>
      <scheme val="minor"/>
    </font>
    <font>
      <sz val="12"/>
      <color theme="1"/>
      <name val="Calibri"/>
      <family val="2"/>
      <scheme val="minor"/>
    </font>
    <font>
      <b/>
      <sz val="12"/>
      <color rgb="FFFA7D00"/>
      <name val="Calibri"/>
      <family val="2"/>
      <scheme val="minor"/>
    </font>
    <font>
      <b/>
      <sz val="16"/>
      <color theme="1"/>
      <name val="MS Sans Serif"/>
      <family val="2"/>
    </font>
    <font>
      <b/>
      <u/>
      <sz val="12"/>
      <color theme="0"/>
      <name val="MS Sans Serif"/>
      <family val="2"/>
    </font>
    <font>
      <b/>
      <sz val="14"/>
      <color rgb="FFFF0000"/>
      <name val="Calibri"/>
      <family val="2"/>
      <scheme val="minor"/>
    </font>
    <font>
      <sz val="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99"/>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rgb="FF7F7F7F"/>
      </left>
      <right/>
      <top style="thin">
        <color rgb="FF7F7F7F"/>
      </top>
      <bottom style="thin">
        <color indexed="64"/>
      </bottom>
      <diagonal/>
    </border>
    <border>
      <left/>
      <right style="thin">
        <color rgb="FF7F7F7F"/>
      </right>
      <top style="thin">
        <color rgb="FF7F7F7F"/>
      </top>
      <bottom style="thin">
        <color indexed="64"/>
      </bottom>
      <diagonal/>
    </border>
    <border>
      <left/>
      <right/>
      <top style="thin">
        <color indexed="64"/>
      </top>
      <bottom/>
      <diagonal/>
    </border>
    <border>
      <left style="medium">
        <color indexed="64"/>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style="thick">
        <color indexed="64"/>
      </right>
      <top/>
      <bottom/>
      <diagonal/>
    </border>
    <border>
      <left style="thick">
        <color indexed="64"/>
      </left>
      <right/>
      <top/>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style="medium">
        <color indexed="64"/>
      </right>
      <top style="thick">
        <color auto="1"/>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right style="thick">
        <color indexed="64"/>
      </right>
      <top/>
      <bottom style="thin">
        <color auto="1"/>
      </bottom>
      <diagonal/>
    </border>
    <border>
      <left style="thin">
        <color indexed="64"/>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left style="thick">
        <color indexed="64"/>
      </left>
      <right/>
      <top style="double">
        <color indexed="64"/>
      </top>
      <bottom style="double">
        <color indexed="64"/>
      </bottom>
      <diagonal/>
    </border>
    <border>
      <left style="thin">
        <color indexed="64"/>
      </left>
      <right style="thick">
        <color indexed="64"/>
      </right>
      <top style="thick">
        <color indexed="64"/>
      </top>
      <bottom style="double">
        <color indexed="64"/>
      </bottom>
      <diagonal/>
    </border>
    <border>
      <left/>
      <right style="thick">
        <color indexed="64"/>
      </right>
      <top style="thick">
        <color indexed="64"/>
      </top>
      <bottom style="thick">
        <color indexed="64"/>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thin">
        <color rgb="FF7F7F7F"/>
      </left>
      <right style="thin">
        <color rgb="FF7F7F7F"/>
      </right>
      <top style="thin">
        <color indexed="64"/>
      </top>
      <bottom style="thin">
        <color rgb="FF7F7F7F"/>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theme="4" tint="0.39997558519241921"/>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9">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2" borderId="4" applyNumberFormat="0" applyAlignment="0" applyProtection="0"/>
    <xf numFmtId="0" fontId="10" fillId="0" borderId="0"/>
    <xf numFmtId="0" fontId="11" fillId="0" borderId="0"/>
    <xf numFmtId="0" fontId="11" fillId="0" borderId="0"/>
    <xf numFmtId="43" fontId="1" fillId="0" borderId="0" applyFont="0" applyFill="0" applyBorder="0" applyAlignment="0" applyProtection="0"/>
  </cellStyleXfs>
  <cellXfs count="158">
    <xf numFmtId="0" fontId="0" fillId="0" borderId="0" xfId="0"/>
    <xf numFmtId="0" fontId="0" fillId="0" borderId="0" xfId="0"/>
    <xf numFmtId="164" fontId="17" fillId="0" borderId="12" xfId="6" applyNumberFormat="1" applyFont="1" applyBorder="1" applyProtection="1"/>
    <xf numFmtId="0" fontId="18" fillId="0" borderId="24" xfId="6" applyFont="1" applyBorder="1" applyProtection="1"/>
    <xf numFmtId="0" fontId="18" fillId="0" borderId="25" xfId="6" applyFont="1" applyBorder="1" applyProtection="1"/>
    <xf numFmtId="164" fontId="17" fillId="0" borderId="30" xfId="6" applyNumberFormat="1" applyFont="1" applyBorder="1" applyProtection="1"/>
    <xf numFmtId="0" fontId="13" fillId="0" borderId="8" xfId="6" applyFont="1" applyBorder="1" applyProtection="1"/>
    <xf numFmtId="49" fontId="14" fillId="0" borderId="31" xfId="6" applyNumberFormat="1" applyFont="1" applyBorder="1" applyProtection="1"/>
    <xf numFmtId="0" fontId="14" fillId="0" borderId="24" xfId="6" applyFont="1" applyBorder="1" applyProtection="1"/>
    <xf numFmtId="49" fontId="14" fillId="0" borderId="25" xfId="6" applyNumberFormat="1" applyFont="1" applyBorder="1" applyProtection="1"/>
    <xf numFmtId="164" fontId="11" fillId="5" borderId="33" xfId="6" applyNumberFormat="1" applyFont="1" applyFill="1" applyBorder="1" applyProtection="1"/>
    <xf numFmtId="0" fontId="19" fillId="5" borderId="24" xfId="6" applyFont="1" applyFill="1" applyBorder="1" applyProtection="1"/>
    <xf numFmtId="0" fontId="12" fillId="5" borderId="5" xfId="6" applyFont="1" applyFill="1" applyBorder="1" applyProtection="1"/>
    <xf numFmtId="0" fontId="12" fillId="5" borderId="13" xfId="6" applyFont="1" applyFill="1" applyBorder="1" applyProtection="1"/>
    <xf numFmtId="164" fontId="17" fillId="0" borderId="34" xfId="6" applyNumberFormat="1" applyFont="1" applyBorder="1" applyProtection="1"/>
    <xf numFmtId="0" fontId="13" fillId="0" borderId="24" xfId="6" applyFont="1" applyBorder="1" applyProtection="1"/>
    <xf numFmtId="49" fontId="13" fillId="0" borderId="25" xfId="6" applyNumberFormat="1" applyFont="1" applyBorder="1" applyProtection="1"/>
    <xf numFmtId="164" fontId="11" fillId="5" borderId="35" xfId="6" applyNumberFormat="1" applyFont="1" applyFill="1" applyBorder="1" applyProtection="1"/>
    <xf numFmtId="0" fontId="14" fillId="0" borderId="5" xfId="6" applyFont="1" applyBorder="1" applyProtection="1"/>
    <xf numFmtId="49" fontId="14" fillId="0" borderId="13" xfId="6" applyNumberFormat="1" applyFont="1" applyBorder="1" applyProtection="1"/>
    <xf numFmtId="164" fontId="14" fillId="6" borderId="36" xfId="6" applyNumberFormat="1" applyFont="1" applyFill="1" applyBorder="1" applyProtection="1"/>
    <xf numFmtId="0" fontId="22" fillId="6" borderId="37" xfId="6" applyFont="1" applyFill="1" applyBorder="1" applyProtection="1"/>
    <xf numFmtId="0" fontId="18" fillId="6" borderId="37" xfId="6" applyFont="1" applyFill="1" applyBorder="1" applyProtection="1"/>
    <xf numFmtId="49" fontId="14" fillId="6" borderId="38" xfId="6" applyNumberFormat="1" applyFont="1" applyFill="1" applyBorder="1" applyProtection="1"/>
    <xf numFmtId="164" fontId="17" fillId="0" borderId="39" xfId="6" applyNumberFormat="1" applyFont="1" applyBorder="1" applyProtection="1"/>
    <xf numFmtId="0" fontId="14" fillId="0" borderId="8" xfId="6" applyFont="1" applyBorder="1" applyProtection="1"/>
    <xf numFmtId="164" fontId="11" fillId="5" borderId="28" xfId="6" applyNumberFormat="1" applyFont="1" applyFill="1" applyBorder="1" applyProtection="1"/>
    <xf numFmtId="0" fontId="19" fillId="5" borderId="8" xfId="6" applyFont="1" applyFill="1" applyBorder="1" applyProtection="1"/>
    <xf numFmtId="0" fontId="12" fillId="5" borderId="0" xfId="6" applyFont="1" applyFill="1" applyBorder="1" applyProtection="1"/>
    <xf numFmtId="0" fontId="12" fillId="5" borderId="23" xfId="6" applyFont="1" applyFill="1" applyBorder="1" applyProtection="1"/>
    <xf numFmtId="0" fontId="23" fillId="4" borderId="40" xfId="7" applyFont="1" applyFill="1" applyBorder="1" applyProtection="1"/>
    <xf numFmtId="0" fontId="24" fillId="4" borderId="18" xfId="7" applyFont="1" applyFill="1" applyBorder="1" applyProtection="1"/>
    <xf numFmtId="0" fontId="15" fillId="4" borderId="18" xfId="7" applyFont="1" applyFill="1" applyBorder="1" applyProtection="1"/>
    <xf numFmtId="49" fontId="24" fillId="4" borderId="17" xfId="7" applyNumberFormat="1" applyFont="1" applyFill="1" applyBorder="1" applyProtection="1"/>
    <xf numFmtId="164" fontId="17" fillId="0" borderId="41" xfId="6" applyNumberFormat="1" applyFont="1" applyBorder="1" applyProtection="1"/>
    <xf numFmtId="0" fontId="27" fillId="5" borderId="5" xfId="6" applyFont="1" applyFill="1" applyBorder="1" applyProtection="1"/>
    <xf numFmtId="49" fontId="14" fillId="0" borderId="5" xfId="6" applyNumberFormat="1" applyFont="1" applyBorder="1" applyProtection="1"/>
    <xf numFmtId="0" fontId="19" fillId="5" borderId="5" xfId="6" applyFont="1" applyFill="1" applyBorder="1" applyProtection="1"/>
    <xf numFmtId="0" fontId="7" fillId="0" borderId="0" xfId="0" applyFont="1" applyAlignment="1" applyProtection="1">
      <alignment horizontal="right"/>
    </xf>
    <xf numFmtId="0" fontId="0" fillId="0" borderId="0" xfId="0" applyBorder="1" applyAlignment="1">
      <alignment vertical="center" wrapText="1"/>
    </xf>
    <xf numFmtId="0" fontId="0" fillId="0" borderId="5" xfId="0" applyBorder="1" applyProtection="1"/>
    <xf numFmtId="0" fontId="4" fillId="0" borderId="3" xfId="3" applyAlignment="1" applyProtection="1"/>
    <xf numFmtId="0" fontId="16" fillId="0" borderId="0" xfId="7" applyFont="1" applyFill="1" applyBorder="1" applyAlignment="1" applyProtection="1">
      <alignment horizontal="right"/>
    </xf>
    <xf numFmtId="0" fontId="16" fillId="0" borderId="0" xfId="0" applyFont="1" applyProtection="1"/>
    <xf numFmtId="0" fontId="30" fillId="0" borderId="0" xfId="7" applyFont="1" applyFill="1" applyBorder="1" applyAlignment="1" applyProtection="1">
      <alignment horizontal="right"/>
    </xf>
    <xf numFmtId="0" fontId="31" fillId="0" borderId="0" xfId="0" applyFont="1" applyBorder="1" applyAlignment="1" applyProtection="1">
      <alignment horizontal="center" vertical="center"/>
    </xf>
    <xf numFmtId="0" fontId="16" fillId="0" borderId="10" xfId="7" applyFont="1" applyFill="1" applyBorder="1" applyProtection="1"/>
    <xf numFmtId="0" fontId="16" fillId="0" borderId="10" xfId="7" applyFont="1" applyFill="1" applyBorder="1" applyAlignment="1" applyProtection="1">
      <alignment horizontal="centerContinuous"/>
    </xf>
    <xf numFmtId="0" fontId="16" fillId="0" borderId="0" xfId="0" applyFont="1" applyBorder="1" applyProtection="1"/>
    <xf numFmtId="0" fontId="33" fillId="4" borderId="16" xfId="7" applyFont="1" applyFill="1" applyBorder="1" applyAlignment="1" applyProtection="1">
      <alignment horizontal="centerContinuous" wrapText="1"/>
    </xf>
    <xf numFmtId="0" fontId="33" fillId="4" borderId="17" xfId="7" applyFont="1" applyFill="1" applyBorder="1" applyProtection="1"/>
    <xf numFmtId="0" fontId="33" fillId="4" borderId="21" xfId="7" applyFont="1" applyFill="1" applyBorder="1" applyProtection="1"/>
    <xf numFmtId="0" fontId="34" fillId="4" borderId="27" xfId="7" applyFont="1" applyFill="1" applyBorder="1" applyProtection="1"/>
    <xf numFmtId="0" fontId="32" fillId="0" borderId="13" xfId="7" applyFont="1" applyBorder="1" applyProtection="1"/>
    <xf numFmtId="0" fontId="32" fillId="0" borderId="5" xfId="7" applyFont="1" applyBorder="1" applyProtection="1"/>
    <xf numFmtId="164" fontId="32" fillId="0" borderId="26" xfId="7" applyNumberFormat="1" applyFont="1" applyBorder="1" applyProtection="1"/>
    <xf numFmtId="0" fontId="32" fillId="0" borderId="25" xfId="7" applyFont="1" applyBorder="1" applyProtection="1"/>
    <xf numFmtId="0" fontId="32" fillId="0" borderId="24" xfId="7" applyFont="1" applyBorder="1" applyProtection="1"/>
    <xf numFmtId="164" fontId="32" fillId="0" borderId="14" xfId="7" applyNumberFormat="1" applyFont="1" applyBorder="1" applyProtection="1"/>
    <xf numFmtId="164" fontId="32" fillId="0" borderId="12" xfId="7" applyNumberFormat="1" applyFont="1" applyBorder="1" applyProtection="1"/>
    <xf numFmtId="0" fontId="35" fillId="0" borderId="23" xfId="7" applyFont="1" applyBorder="1" applyProtection="1"/>
    <xf numFmtId="0" fontId="32" fillId="0" borderId="0" xfId="7" applyFont="1" applyBorder="1" applyProtection="1"/>
    <xf numFmtId="164" fontId="35" fillId="0" borderId="22" xfId="7" applyNumberFormat="1" applyFont="1" applyBorder="1" applyProtection="1"/>
    <xf numFmtId="49" fontId="34" fillId="4" borderId="20" xfId="7" applyNumberFormat="1" applyFont="1" applyFill="1" applyBorder="1" applyProtection="1"/>
    <xf numFmtId="164" fontId="32" fillId="0" borderId="15" xfId="7" applyNumberFormat="1" applyFont="1" applyBorder="1" applyProtection="1"/>
    <xf numFmtId="164" fontId="36" fillId="0" borderId="15" xfId="7" applyNumberFormat="1" applyFont="1" applyBorder="1" applyProtection="1"/>
    <xf numFmtId="164" fontId="32" fillId="0" borderId="19" xfId="7" applyNumberFormat="1" applyFont="1" applyBorder="1" applyProtection="1"/>
    <xf numFmtId="0" fontId="35" fillId="0" borderId="13" xfId="7" applyFont="1" applyBorder="1" applyProtection="1"/>
    <xf numFmtId="164" fontId="35" fillId="0" borderId="19" xfId="7" applyNumberFormat="1" applyFont="1" applyBorder="1" applyProtection="1"/>
    <xf numFmtId="0" fontId="33" fillId="4" borderId="18" xfId="7" applyFont="1" applyFill="1" applyBorder="1" applyProtection="1"/>
    <xf numFmtId="49" fontId="34" fillId="4" borderId="16" xfId="7" applyNumberFormat="1" applyFont="1" applyFill="1" applyBorder="1" applyProtection="1"/>
    <xf numFmtId="0" fontId="35" fillId="0" borderId="11" xfId="7" applyFont="1" applyBorder="1" applyProtection="1"/>
    <xf numFmtId="0" fontId="32" fillId="0" borderId="10" xfId="7" applyFont="1" applyBorder="1" applyProtection="1"/>
    <xf numFmtId="164" fontId="35" fillId="0" borderId="9" xfId="7" applyNumberFormat="1" applyFont="1" applyBorder="1" applyProtection="1"/>
    <xf numFmtId="0" fontId="7" fillId="0" borderId="0" xfId="0" applyFont="1"/>
    <xf numFmtId="0" fontId="7" fillId="0" borderId="0" xfId="0" applyFont="1" applyAlignment="1">
      <alignment horizontal="left"/>
    </xf>
    <xf numFmtId="0" fontId="0" fillId="8" borderId="0" xfId="0" applyFill="1" applyAlignment="1">
      <alignment horizontal="left"/>
    </xf>
    <xf numFmtId="0" fontId="0" fillId="0" borderId="0" xfId="0" applyAlignment="1">
      <alignment horizontal="left"/>
    </xf>
    <xf numFmtId="0" fontId="8" fillId="0" borderId="0" xfId="0" applyFont="1" applyProtection="1"/>
    <xf numFmtId="0" fontId="9" fillId="0" borderId="0" xfId="1" applyFont="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7" fillId="0" borderId="0" xfId="0" applyFont="1" applyProtection="1"/>
    <xf numFmtId="0" fontId="0" fillId="0" borderId="0" xfId="0" applyProtection="1"/>
    <xf numFmtId="0" fontId="0" fillId="0" borderId="0" xfId="0" applyFont="1" applyProtection="1"/>
    <xf numFmtId="0" fontId="38" fillId="6" borderId="8" xfId="0" applyFont="1" applyFill="1" applyBorder="1" applyAlignment="1" applyProtection="1">
      <alignment horizontal="left"/>
    </xf>
    <xf numFmtId="0" fontId="39" fillId="6" borderId="8" xfId="0" applyFont="1" applyFill="1" applyBorder="1" applyProtection="1"/>
    <xf numFmtId="0" fontId="38" fillId="6" borderId="8" xfId="0" applyFont="1" applyFill="1" applyBorder="1" applyProtection="1"/>
    <xf numFmtId="0" fontId="7" fillId="0" borderId="0" xfId="0" applyFont="1" applyAlignment="1" applyProtection="1">
      <alignment horizontal="center" wrapText="1"/>
    </xf>
    <xf numFmtId="164" fontId="5" fillId="2" borderId="4" xfId="4" applyNumberFormat="1" applyAlignment="1" applyProtection="1">
      <alignment horizontal="center"/>
      <protection locked="0"/>
    </xf>
    <xf numFmtId="164" fontId="11" fillId="7" borderId="35" xfId="6" applyNumberFormat="1" applyFont="1" applyFill="1" applyBorder="1" applyProtection="1"/>
    <xf numFmtId="164" fontId="0" fillId="0" borderId="0" xfId="0" applyNumberFormat="1" applyProtection="1"/>
    <xf numFmtId="43" fontId="5" fillId="2" borderId="4" xfId="8" applyFont="1" applyFill="1" applyBorder="1" applyProtection="1">
      <protection locked="0"/>
    </xf>
    <xf numFmtId="43" fontId="40" fillId="6" borderId="43" xfId="8" applyFont="1" applyFill="1" applyBorder="1" applyProtection="1"/>
    <xf numFmtId="43" fontId="6" fillId="3" borderId="4" xfId="8" applyFont="1" applyFill="1" applyBorder="1" applyProtection="1"/>
    <xf numFmtId="0" fontId="41" fillId="6" borderId="42" xfId="0" applyFont="1" applyFill="1" applyBorder="1" applyAlignment="1" applyProtection="1">
      <alignment horizontal="center" vertical="center" wrapText="1"/>
    </xf>
    <xf numFmtId="0" fontId="42" fillId="4" borderId="28" xfId="7" applyFont="1" applyFill="1" applyBorder="1" applyAlignment="1" applyProtection="1">
      <alignment horizontal="centerContinuous" vertical="center" wrapText="1"/>
    </xf>
    <xf numFmtId="0" fontId="16" fillId="0" borderId="10" xfId="0" applyFont="1" applyBorder="1" applyAlignment="1" applyProtection="1">
      <alignment horizontal="center" vertical="center"/>
    </xf>
    <xf numFmtId="0" fontId="16" fillId="0" borderId="10" xfId="0" applyFont="1" applyBorder="1" applyAlignment="1" applyProtection="1">
      <alignment horizontal="center" wrapText="1"/>
    </xf>
    <xf numFmtId="0" fontId="30" fillId="0" borderId="0" xfId="0" applyFont="1" applyProtection="1"/>
    <xf numFmtId="0" fontId="0" fillId="0" borderId="0" xfId="0" applyAlignment="1" applyProtection="1">
      <alignment horizontal="right"/>
    </xf>
    <xf numFmtId="0" fontId="7" fillId="10" borderId="44" xfId="0" applyFont="1" applyFill="1" applyBorder="1" applyAlignment="1" applyProtection="1">
      <alignment horizontal="center"/>
    </xf>
    <xf numFmtId="0" fontId="0" fillId="0" borderId="44" xfId="0" applyBorder="1" applyAlignment="1" applyProtection="1">
      <alignment horizontal="center"/>
    </xf>
    <xf numFmtId="43" fontId="0" fillId="0" borderId="44" xfId="8" applyFont="1" applyBorder="1" applyProtection="1"/>
    <xf numFmtId="0" fontId="0" fillId="7" borderId="44" xfId="0" applyFill="1" applyBorder="1" applyProtection="1"/>
    <xf numFmtId="0" fontId="0" fillId="0" borderId="44" xfId="0" applyBorder="1" applyAlignment="1" applyProtection="1">
      <alignment horizontal="center" wrapText="1"/>
    </xf>
    <xf numFmtId="43" fontId="7" fillId="7" borderId="44" xfId="8" applyFont="1" applyFill="1" applyBorder="1" applyProtection="1"/>
    <xf numFmtId="0" fontId="0" fillId="0" borderId="45" xfId="0" applyBorder="1" applyProtection="1"/>
    <xf numFmtId="0" fontId="7" fillId="0" borderId="44" xfId="0" applyFont="1" applyBorder="1" applyAlignment="1" applyProtection="1">
      <alignment horizontal="center" vertical="center" wrapText="1"/>
    </xf>
    <xf numFmtId="43" fontId="7" fillId="0" borderId="44" xfId="8" applyFont="1" applyBorder="1" applyAlignment="1" applyProtection="1">
      <alignment horizontal="center" vertical="center" wrapText="1"/>
    </xf>
    <xf numFmtId="0" fontId="34" fillId="4" borderId="44" xfId="0" applyFont="1" applyFill="1" applyBorder="1" applyAlignment="1" applyProtection="1">
      <alignment horizontal="left" vertical="center" wrapText="1"/>
    </xf>
    <xf numFmtId="43" fontId="34" fillId="4" borderId="44" xfId="8" applyFont="1" applyFill="1" applyBorder="1" applyAlignment="1" applyProtection="1">
      <alignment horizontal="center" vertical="center" wrapText="1"/>
    </xf>
    <xf numFmtId="0" fontId="0" fillId="0" borderId="44" xfId="0" applyBorder="1" applyProtection="1"/>
    <xf numFmtId="43" fontId="0" fillId="4" borderId="44" xfId="8" applyFont="1" applyFill="1" applyBorder="1" applyProtection="1"/>
    <xf numFmtId="0" fontId="7" fillId="7" borderId="44" xfId="0" applyFont="1" applyFill="1" applyBorder="1" applyProtection="1"/>
    <xf numFmtId="43" fontId="0" fillId="0" borderId="0" xfId="8" applyFont="1" applyProtection="1"/>
    <xf numFmtId="0" fontId="8" fillId="0" borderId="0" xfId="0" applyFont="1" applyAlignment="1" applyProtection="1">
      <alignment horizontal="center"/>
    </xf>
    <xf numFmtId="0" fontId="7" fillId="0" borderId="0" xfId="0" applyFont="1" applyAlignment="1" applyProtection="1">
      <alignment horizontal="center"/>
    </xf>
    <xf numFmtId="0" fontId="7" fillId="7" borderId="44" xfId="0" applyFont="1" applyFill="1" applyBorder="1" applyAlignment="1" applyProtection="1">
      <alignment horizontal="center"/>
    </xf>
    <xf numFmtId="0" fontId="0" fillId="0" borderId="5" xfId="0" applyBorder="1" applyAlignment="1" applyProtection="1">
      <alignment horizontal="center"/>
    </xf>
    <xf numFmtId="0" fontId="0" fillId="0" borderId="24" xfId="0" applyBorder="1" applyAlignment="1" applyProtection="1">
      <alignment horizontal="center"/>
    </xf>
    <xf numFmtId="0" fontId="0" fillId="0" borderId="0" xfId="0" applyFont="1" applyAlignment="1" applyProtection="1">
      <alignment horizontal="left" indent="1"/>
    </xf>
    <xf numFmtId="0" fontId="7" fillId="0" borderId="0" xfId="0" applyFont="1" applyFill="1" applyBorder="1" applyAlignment="1" applyProtection="1">
      <alignment horizontal="left"/>
    </xf>
    <xf numFmtId="0" fontId="7" fillId="0" borderId="0" xfId="0" applyFont="1" applyAlignment="1" applyProtection="1">
      <alignment horizontal="left"/>
    </xf>
    <xf numFmtId="0" fontId="0" fillId="0" borderId="0" xfId="0" applyAlignment="1" applyProtection="1">
      <alignment horizontal="left" indent="1"/>
    </xf>
    <xf numFmtId="164" fontId="11" fillId="0" borderId="14" xfId="6" applyNumberFormat="1" applyFont="1" applyBorder="1" applyProtection="1"/>
    <xf numFmtId="164" fontId="11" fillId="0" borderId="32" xfId="6" applyNumberFormat="1" applyFont="1" applyBorder="1" applyProtection="1"/>
    <xf numFmtId="6" fontId="26" fillId="0" borderId="14" xfId="6" applyNumberFormat="1" applyFont="1" applyBorder="1" applyProtection="1"/>
    <xf numFmtId="164" fontId="11" fillId="0" borderId="15" xfId="6" applyNumberFormat="1" applyFont="1" applyBorder="1" applyProtection="1"/>
    <xf numFmtId="164" fontId="11" fillId="0" borderId="14" xfId="6" applyNumberFormat="1" applyFont="1" applyFill="1" applyBorder="1" applyProtection="1"/>
    <xf numFmtId="164" fontId="11" fillId="0" borderId="32" xfId="6" applyNumberFormat="1" applyFont="1" applyFill="1" applyBorder="1" applyProtection="1"/>
    <xf numFmtId="0" fontId="4" fillId="0" borderId="3" xfId="3" applyProtection="1"/>
    <xf numFmtId="0" fontId="8" fillId="0" borderId="0" xfId="0" applyFont="1" applyAlignment="1" applyProtection="1"/>
    <xf numFmtId="0" fontId="5" fillId="2" borderId="47" xfId="4" applyBorder="1" applyAlignment="1" applyProtection="1">
      <alignment horizontal="left"/>
      <protection locked="0"/>
    </xf>
    <xf numFmtId="0" fontId="5" fillId="2" borderId="48" xfId="4" applyBorder="1" applyAlignment="1" applyProtection="1">
      <alignment horizontal="left"/>
      <protection locked="0"/>
    </xf>
    <xf numFmtId="0" fontId="43" fillId="0" borderId="0" xfId="0" applyFont="1" applyAlignment="1" applyProtection="1">
      <alignment horizontal="center" wrapText="1"/>
    </xf>
    <xf numFmtId="0" fontId="37" fillId="7" borderId="2" xfId="2" applyFont="1" applyFill="1" applyAlignment="1" applyProtection="1">
      <alignment horizontal="left"/>
    </xf>
    <xf numFmtId="0" fontId="7" fillId="0" borderId="46" xfId="0" applyFont="1" applyBorder="1" applyAlignment="1" applyProtection="1">
      <alignment horizontal="center"/>
    </xf>
    <xf numFmtId="0" fontId="4" fillId="0" borderId="3" xfId="3" applyProtection="1"/>
    <xf numFmtId="0" fontId="3" fillId="0" borderId="2" xfId="2" applyAlignment="1" applyProtection="1">
      <alignment horizontal="center" wrapText="1"/>
    </xf>
    <xf numFmtId="0" fontId="3" fillId="0" borderId="2" xfId="2" applyAlignment="1" applyProtection="1">
      <alignment horizontal="center"/>
    </xf>
    <xf numFmtId="0" fontId="0" fillId="9" borderId="0" xfId="0" applyFont="1" applyFill="1" applyAlignment="1" applyProtection="1">
      <alignment horizontal="left" indent="1"/>
      <protection locked="0"/>
    </xf>
    <xf numFmtId="0" fontId="5" fillId="2" borderId="6" xfId="4" applyBorder="1" applyAlignment="1" applyProtection="1">
      <alignment horizontal="center"/>
      <protection locked="0"/>
    </xf>
    <xf numFmtId="0" fontId="5" fillId="2" borderId="7" xfId="4" applyBorder="1" applyAlignment="1" applyProtection="1">
      <alignment horizontal="center"/>
      <protection locked="0"/>
    </xf>
    <xf numFmtId="0" fontId="7" fillId="0" borderId="8" xfId="0" applyFont="1" applyBorder="1" applyAlignment="1" applyProtection="1">
      <alignment horizontal="center"/>
    </xf>
    <xf numFmtId="0" fontId="0" fillId="0" borderId="10" xfId="0" applyBorder="1" applyAlignment="1" applyProtection="1"/>
    <xf numFmtId="0" fontId="29" fillId="0" borderId="0" xfId="0" applyFont="1" applyAlignment="1" applyProtection="1">
      <alignment horizontal="center"/>
    </xf>
    <xf numFmtId="0" fontId="0" fillId="0" borderId="0" xfId="0" applyAlignment="1" applyProtection="1"/>
    <xf numFmtId="0" fontId="30" fillId="0" borderId="17" xfId="7" applyFont="1" applyFill="1" applyBorder="1" applyAlignment="1" applyProtection="1">
      <alignment horizontal="left" vertical="center"/>
    </xf>
    <xf numFmtId="0" fontId="32" fillId="0" borderId="29" xfId="7" applyFont="1" applyBorder="1" applyAlignment="1" applyProtection="1">
      <alignment horizontal="left"/>
    </xf>
    <xf numFmtId="0" fontId="43" fillId="0" borderId="0" xfId="0" applyFont="1" applyAlignment="1" applyProtection="1">
      <alignment horizontal="center"/>
    </xf>
    <xf numFmtId="0" fontId="0" fillId="0" borderId="8" xfId="0" applyBorder="1" applyAlignment="1" applyProtection="1">
      <alignment horizontal="center"/>
    </xf>
    <xf numFmtId="0" fontId="0" fillId="0" borderId="0" xfId="0" applyAlignment="1" applyProtection="1">
      <alignment horizontal="left" wrapText="1"/>
    </xf>
    <xf numFmtId="0" fontId="7" fillId="7" borderId="44" xfId="0" applyFont="1" applyFill="1" applyBorder="1" applyAlignment="1" applyProtection="1">
      <alignment horizontal="center"/>
    </xf>
    <xf numFmtId="0" fontId="7" fillId="0" borderId="44" xfId="0" applyFont="1" applyBorder="1" applyAlignment="1" applyProtection="1">
      <alignment horizontal="left" wrapText="1"/>
    </xf>
    <xf numFmtId="0" fontId="43" fillId="0" borderId="0" xfId="0" applyFont="1" applyBorder="1" applyAlignment="1" applyProtection="1">
      <alignment horizontal="center"/>
    </xf>
    <xf numFmtId="0" fontId="0" fillId="0" borderId="5" xfId="0" applyBorder="1" applyAlignment="1" applyProtection="1">
      <alignment horizontal="center"/>
    </xf>
    <xf numFmtId="0" fontId="0" fillId="0" borderId="24" xfId="0" applyBorder="1" applyAlignment="1" applyProtection="1">
      <alignment horizontal="center"/>
    </xf>
  </cellXfs>
  <cellStyles count="9">
    <cellStyle name="Comma" xfId="8" builtinId="3"/>
    <cellStyle name="Heading 1" xfId="1" builtinId="16"/>
    <cellStyle name="Heading 2" xfId="2" builtinId="17"/>
    <cellStyle name="Heading 3" xfId="3" builtinId="18"/>
    <cellStyle name="Input" xfId="4" builtinId="20"/>
    <cellStyle name="Normal" xfId="0" builtinId="0"/>
    <cellStyle name="Normal 2" xfId="5" xr:uid="{00000000-0005-0000-0000-00000D000000}"/>
    <cellStyle name="Normal 2 2" xfId="7" xr:uid="{00000000-0005-0000-0000-00000E000000}"/>
    <cellStyle name="Normal 3" xfId="6" xr:uid="{00000000-0005-0000-0000-00000F000000}"/>
  </cellStyles>
  <dxfs count="0"/>
  <tableStyles count="0" defaultTableStyle="TableStyleMedium2" defaultPivotStyle="PivotStyleLight16"/>
  <colors>
    <mruColors>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1188448</xdr:colOff>
      <xdr:row>0</xdr:row>
      <xdr:rowOff>83005</xdr:rowOff>
    </xdr:from>
    <xdr:ext cx="2895872" cy="735193"/>
    <xdr:pic>
      <xdr:nvPicPr>
        <xdr:cNvPr id="2" name="Picture 1" descr="KY Unbridled-4c">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5168" y="83005"/>
          <a:ext cx="2895872" cy="7351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atki2\OneDrive%20-%20University%20of%20Kentucky\Desktop\County%20Budget%20Form%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es.ca.uky.edu/cesdd-files/2012-2013_Formula_Corrected_Budget_041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DISB"/>
      <sheetName val="MEMO - DB"/>
      <sheetName val="MEMO BLANK"/>
      <sheetName val="BUDGET PLAN - DUE APRIL 2019"/>
      <sheetName val="Sheet2"/>
      <sheetName val="HIDE - Workbook"/>
      <sheetName val="LIST"/>
      <sheetName val="BUDGET AMEND - DUE 6-30-21"/>
      <sheetName val="ACT 20-21 INC &amp; EXP-DUE 9-1-21"/>
      <sheetName val="PROG SUPPORT BUDG"/>
      <sheetName val="PROG SUPPORT BUDG (2)"/>
      <sheetName val="PROG SUPPORT BUDG (3)"/>
      <sheetName val="5 YEAR FINANCIAL PLAN"/>
      <sheetName val="10 YEAR FINANCIAL PLAN"/>
      <sheetName val="DLG Instructions"/>
      <sheetName val="Summary"/>
      <sheetName val="Sheet1"/>
    </sheetNames>
    <sheetDataSet>
      <sheetData sheetId="0" refreshError="1"/>
      <sheetData sheetId="1" refreshError="1"/>
      <sheetData sheetId="2" refreshError="1"/>
      <sheetData sheetId="3" refreshError="1"/>
      <sheetData sheetId="4"/>
      <sheetData sheetId="5" refreshError="1"/>
      <sheetData sheetId="6">
        <row r="1">
          <cell r="C1" t="str">
            <v>2 Agent</v>
          </cell>
        </row>
        <row r="2">
          <cell r="C2" t="str">
            <v xml:space="preserve">3 Agent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 Exp 10-11"/>
      <sheetName val="Ext Budget 11-12"/>
      <sheetName val="Ext Budget 12-13"/>
      <sheetName val="Prog Support Budg"/>
      <sheetName val="Schedule of Disb"/>
      <sheetName val="Memo C"/>
      <sheetName val="Memo D"/>
      <sheetName val="Memo E"/>
      <sheetName val="Memo F"/>
      <sheetName val="Gen Oper Summ"/>
      <sheetName val="Gen Oper Budg"/>
      <sheetName val="Cap Imp Summ"/>
      <sheetName val="Cap Imp Budg"/>
      <sheetName val="Equip Summ"/>
      <sheetName val="Equip Budg"/>
      <sheetName val="List"/>
      <sheetName val="Sheet1"/>
    </sheetNames>
    <sheetDataSet>
      <sheetData sheetId="0"/>
      <sheetData sheetId="1"/>
      <sheetData sheetId="2">
        <row r="2">
          <cell r="B2" t="str">
            <v xml:space="preserve"> </v>
          </cell>
        </row>
      </sheetData>
      <sheetData sheetId="3"/>
      <sheetData sheetId="4">
        <row r="5">
          <cell r="E5" t="str">
            <v>Other</v>
          </cell>
        </row>
      </sheetData>
      <sheetData sheetId="5"/>
      <sheetData sheetId="6"/>
      <sheetData sheetId="7"/>
      <sheetData sheetId="8"/>
      <sheetData sheetId="9"/>
      <sheetData sheetId="10"/>
      <sheetData sheetId="11"/>
      <sheetData sheetId="12"/>
      <sheetData sheetId="13"/>
      <sheetData sheetId="14"/>
      <sheetData sheetId="15">
        <row r="1">
          <cell r="A1" t="str">
            <v>Adair</v>
          </cell>
          <cell r="B1">
            <v>0</v>
          </cell>
          <cell r="C1" t="str">
            <v>2 Agent</v>
          </cell>
          <cell r="D1">
            <v>0</v>
          </cell>
          <cell r="E1">
            <v>0</v>
          </cell>
          <cell r="F1">
            <v>0</v>
          </cell>
          <cell r="G1">
            <v>0</v>
          </cell>
          <cell r="H1">
            <v>2000</v>
          </cell>
          <cell r="I1">
            <v>0</v>
          </cell>
          <cell r="J1">
            <v>1</v>
          </cell>
        </row>
        <row r="2">
          <cell r="A2" t="str">
            <v>Allen</v>
          </cell>
          <cell r="B2">
            <v>2100</v>
          </cell>
          <cell r="C2" t="str">
            <v xml:space="preserve">3 Agent </v>
          </cell>
          <cell r="D2">
            <v>2100</v>
          </cell>
          <cell r="E2">
            <v>2081</v>
          </cell>
          <cell r="F2">
            <v>2060</v>
          </cell>
          <cell r="G2">
            <v>2081</v>
          </cell>
          <cell r="H2">
            <v>33000</v>
          </cell>
          <cell r="I2">
            <v>1957.5</v>
          </cell>
          <cell r="J2">
            <v>2</v>
          </cell>
        </row>
        <row r="3">
          <cell r="A3" t="str">
            <v>Anderson</v>
          </cell>
          <cell r="B3">
            <v>2500</v>
          </cell>
          <cell r="D3">
            <v>34670</v>
          </cell>
          <cell r="E3">
            <v>2408</v>
          </cell>
          <cell r="F3">
            <v>33990</v>
          </cell>
          <cell r="G3">
            <v>2408</v>
          </cell>
          <cell r="H3">
            <v>39000</v>
          </cell>
          <cell r="I3">
            <v>1566</v>
          </cell>
          <cell r="J3">
            <v>4</v>
          </cell>
        </row>
        <row r="4">
          <cell r="A4" t="str">
            <v>Ballard</v>
          </cell>
          <cell r="D4">
            <v>40973</v>
          </cell>
          <cell r="F4">
            <v>40170</v>
          </cell>
          <cell r="H4">
            <v>45000</v>
          </cell>
          <cell r="I4" t="str">
            <v>---------</v>
          </cell>
        </row>
        <row r="5">
          <cell r="A5" t="str">
            <v>Barren</v>
          </cell>
          <cell r="D5">
            <v>47277</v>
          </cell>
          <cell r="F5">
            <v>46350</v>
          </cell>
          <cell r="H5">
            <v>51000</v>
          </cell>
          <cell r="I5">
            <v>1827</v>
          </cell>
        </row>
        <row r="6">
          <cell r="A6" t="str">
            <v>Bath</v>
          </cell>
          <cell r="D6">
            <v>53580</v>
          </cell>
          <cell r="F6">
            <v>52530</v>
          </cell>
          <cell r="H6">
            <v>57000</v>
          </cell>
          <cell r="I6">
            <v>1762</v>
          </cell>
        </row>
        <row r="7">
          <cell r="A7" t="str">
            <v>Bell</v>
          </cell>
          <cell r="D7">
            <v>59885</v>
          </cell>
          <cell r="F7">
            <v>58710</v>
          </cell>
          <cell r="I7">
            <v>1697</v>
          </cell>
        </row>
        <row r="8">
          <cell r="A8" t="str">
            <v>Boone</v>
          </cell>
          <cell r="I8">
            <v>1632</v>
          </cell>
        </row>
        <row r="9">
          <cell r="A9" t="str">
            <v>Bourbon</v>
          </cell>
          <cell r="I9">
            <v>1437</v>
          </cell>
        </row>
        <row r="10">
          <cell r="A10" t="str">
            <v>Boyd</v>
          </cell>
          <cell r="I10">
            <v>1307</v>
          </cell>
        </row>
        <row r="11">
          <cell r="A11" t="str">
            <v>Boyle</v>
          </cell>
          <cell r="I11">
            <v>1177</v>
          </cell>
        </row>
        <row r="12">
          <cell r="A12" t="str">
            <v>Bracken</v>
          </cell>
          <cell r="I12">
            <v>1047</v>
          </cell>
        </row>
        <row r="13">
          <cell r="A13" t="str">
            <v>Breathitt</v>
          </cell>
          <cell r="I13">
            <v>982</v>
          </cell>
        </row>
        <row r="14">
          <cell r="A14" t="str">
            <v>Breckinridge</v>
          </cell>
          <cell r="I14">
            <v>917</v>
          </cell>
        </row>
        <row r="15">
          <cell r="A15" t="str">
            <v>Bullitt</v>
          </cell>
          <cell r="I15">
            <v>852</v>
          </cell>
        </row>
        <row r="16">
          <cell r="A16" t="str">
            <v>Butler</v>
          </cell>
          <cell r="I16">
            <v>787</v>
          </cell>
        </row>
        <row r="17">
          <cell r="A17" t="str">
            <v>Caldwell</v>
          </cell>
          <cell r="I17">
            <v>657</v>
          </cell>
        </row>
        <row r="18">
          <cell r="A18" t="str">
            <v>Calloway</v>
          </cell>
          <cell r="I18">
            <v>657</v>
          </cell>
        </row>
        <row r="19">
          <cell r="A19" t="str">
            <v>Campbell</v>
          </cell>
          <cell r="I19">
            <v>527</v>
          </cell>
        </row>
        <row r="20">
          <cell r="A20" t="str">
            <v>Carlisle</v>
          </cell>
          <cell r="I20">
            <v>462</v>
          </cell>
        </row>
        <row r="21">
          <cell r="A21" t="str">
            <v>Carroll</v>
          </cell>
          <cell r="I21">
            <v>397</v>
          </cell>
        </row>
        <row r="22">
          <cell r="A22" t="str">
            <v>Carter</v>
          </cell>
          <cell r="I22">
            <v>332</v>
          </cell>
        </row>
        <row r="23">
          <cell r="A23" t="str">
            <v>Casey</v>
          </cell>
          <cell r="I23">
            <v>267</v>
          </cell>
        </row>
        <row r="24">
          <cell r="A24" t="str">
            <v>Christian</v>
          </cell>
        </row>
        <row r="25">
          <cell r="A25" t="str">
            <v>Clark</v>
          </cell>
        </row>
        <row r="26">
          <cell r="A26" t="str">
            <v>Clay</v>
          </cell>
        </row>
        <row r="27">
          <cell r="A27" t="str">
            <v>Clinton</v>
          </cell>
        </row>
        <row r="28">
          <cell r="A28" t="str">
            <v>Crittenden</v>
          </cell>
        </row>
        <row r="29">
          <cell r="A29" t="str">
            <v>Cumberland</v>
          </cell>
        </row>
        <row r="30">
          <cell r="A30" t="str">
            <v>Daviess</v>
          </cell>
        </row>
        <row r="31">
          <cell r="A31" t="str">
            <v>Edmonson</v>
          </cell>
        </row>
        <row r="32">
          <cell r="A32" t="str">
            <v>Elliott</v>
          </cell>
        </row>
        <row r="33">
          <cell r="A33" t="str">
            <v>Estill</v>
          </cell>
        </row>
        <row r="34">
          <cell r="A34" t="str">
            <v>Fayette</v>
          </cell>
        </row>
        <row r="35">
          <cell r="A35" t="str">
            <v>Fleming</v>
          </cell>
        </row>
        <row r="36">
          <cell r="A36" t="str">
            <v>Floyd</v>
          </cell>
        </row>
        <row r="37">
          <cell r="A37" t="str">
            <v>Franklin</v>
          </cell>
        </row>
        <row r="38">
          <cell r="A38" t="str">
            <v>Fulton</v>
          </cell>
        </row>
        <row r="39">
          <cell r="A39" t="str">
            <v>Gallatin</v>
          </cell>
        </row>
        <row r="40">
          <cell r="A40" t="str">
            <v>Garrard</v>
          </cell>
        </row>
        <row r="41">
          <cell r="A41" t="str">
            <v>Grant</v>
          </cell>
        </row>
        <row r="42">
          <cell r="A42" t="str">
            <v>Graves</v>
          </cell>
        </row>
        <row r="43">
          <cell r="A43" t="str">
            <v>Grayson</v>
          </cell>
        </row>
        <row r="44">
          <cell r="A44" t="str">
            <v>Green</v>
          </cell>
        </row>
        <row r="45">
          <cell r="A45" t="str">
            <v>Greenup</v>
          </cell>
        </row>
        <row r="46">
          <cell r="A46" t="str">
            <v>Hancock</v>
          </cell>
        </row>
        <row r="47">
          <cell r="A47" t="str">
            <v>Hardin</v>
          </cell>
        </row>
        <row r="48">
          <cell r="A48" t="str">
            <v>Harlan*</v>
          </cell>
        </row>
        <row r="49">
          <cell r="A49" t="str">
            <v>Harrison</v>
          </cell>
        </row>
        <row r="50">
          <cell r="A50" t="str">
            <v>Hart</v>
          </cell>
        </row>
        <row r="51">
          <cell r="A51" t="str">
            <v>Henderson</v>
          </cell>
        </row>
        <row r="52">
          <cell r="A52" t="str">
            <v>Henry</v>
          </cell>
        </row>
        <row r="53">
          <cell r="A53" t="str">
            <v>Hickman</v>
          </cell>
        </row>
        <row r="54">
          <cell r="A54" t="str">
            <v>Hopkins</v>
          </cell>
        </row>
        <row r="55">
          <cell r="A55" t="str">
            <v>Jackson</v>
          </cell>
        </row>
        <row r="56">
          <cell r="A56" t="str">
            <v>Jefferson</v>
          </cell>
        </row>
        <row r="57">
          <cell r="A57" t="str">
            <v>Jessamine</v>
          </cell>
        </row>
        <row r="58">
          <cell r="A58" t="str">
            <v>Johnson</v>
          </cell>
        </row>
        <row r="59">
          <cell r="A59" t="str">
            <v>Kenton</v>
          </cell>
        </row>
        <row r="60">
          <cell r="A60" t="str">
            <v>Knott</v>
          </cell>
        </row>
        <row r="61">
          <cell r="A61" t="str">
            <v>Knox</v>
          </cell>
        </row>
        <row r="62">
          <cell r="A62" t="str">
            <v>LaRue</v>
          </cell>
        </row>
        <row r="63">
          <cell r="A63" t="str">
            <v>Laurel</v>
          </cell>
        </row>
        <row r="64">
          <cell r="A64" t="str">
            <v>Lawrence</v>
          </cell>
        </row>
        <row r="65">
          <cell r="A65" t="str">
            <v>Lee</v>
          </cell>
        </row>
        <row r="66">
          <cell r="A66" t="str">
            <v>Leslie</v>
          </cell>
        </row>
        <row r="67">
          <cell r="A67" t="str">
            <v>Letcher</v>
          </cell>
        </row>
        <row r="68">
          <cell r="A68" t="str">
            <v>Lewis</v>
          </cell>
        </row>
        <row r="69">
          <cell r="A69" t="str">
            <v>Lincoln</v>
          </cell>
        </row>
        <row r="70">
          <cell r="A70" t="str">
            <v>Livingston</v>
          </cell>
        </row>
        <row r="71">
          <cell r="A71" t="str">
            <v>Logan</v>
          </cell>
        </row>
        <row r="72">
          <cell r="A72" t="str">
            <v>Lyon</v>
          </cell>
        </row>
        <row r="73">
          <cell r="A73" t="str">
            <v>Madison</v>
          </cell>
        </row>
        <row r="74">
          <cell r="A74" t="str">
            <v>Magoffin</v>
          </cell>
        </row>
        <row r="75">
          <cell r="A75" t="str">
            <v>Marion</v>
          </cell>
        </row>
        <row r="76">
          <cell r="A76" t="str">
            <v>Marshall</v>
          </cell>
        </row>
        <row r="77">
          <cell r="A77" t="str">
            <v>Martin</v>
          </cell>
        </row>
        <row r="78">
          <cell r="A78" t="str">
            <v>Mason</v>
          </cell>
        </row>
        <row r="79">
          <cell r="A79" t="str">
            <v>McCracken</v>
          </cell>
        </row>
        <row r="80">
          <cell r="A80" t="str">
            <v>McCreary</v>
          </cell>
        </row>
        <row r="81">
          <cell r="A81" t="str">
            <v>McLean</v>
          </cell>
        </row>
        <row r="82">
          <cell r="A82" t="str">
            <v>Meade</v>
          </cell>
        </row>
        <row r="83">
          <cell r="A83" t="str">
            <v>Menifee</v>
          </cell>
        </row>
        <row r="84">
          <cell r="A84" t="str">
            <v>Mercer</v>
          </cell>
        </row>
        <row r="85">
          <cell r="A85" t="str">
            <v>Metcalfe</v>
          </cell>
        </row>
        <row r="86">
          <cell r="A86" t="str">
            <v>Monroe</v>
          </cell>
        </row>
        <row r="87">
          <cell r="A87" t="str">
            <v>Montgomery</v>
          </cell>
        </row>
        <row r="88">
          <cell r="A88" t="str">
            <v>Morgan</v>
          </cell>
        </row>
        <row r="89">
          <cell r="A89" t="str">
            <v>Muhlenberg</v>
          </cell>
        </row>
        <row r="90">
          <cell r="A90" t="str">
            <v>Nelson</v>
          </cell>
        </row>
        <row r="91">
          <cell r="A91" t="str">
            <v>Nicholas</v>
          </cell>
        </row>
        <row r="92">
          <cell r="A92" t="str">
            <v>Ohio</v>
          </cell>
        </row>
        <row r="93">
          <cell r="A93" t="str">
            <v>Oldham</v>
          </cell>
        </row>
        <row r="94">
          <cell r="A94" t="str">
            <v>Owen</v>
          </cell>
        </row>
        <row r="95">
          <cell r="A95" t="str">
            <v>Owsley</v>
          </cell>
        </row>
        <row r="96">
          <cell r="A96" t="str">
            <v>Pendleton</v>
          </cell>
        </row>
        <row r="97">
          <cell r="A97" t="str">
            <v>Perry</v>
          </cell>
        </row>
        <row r="98">
          <cell r="A98" t="str">
            <v>Pike</v>
          </cell>
        </row>
        <row r="99">
          <cell r="A99" t="str">
            <v>Powell</v>
          </cell>
        </row>
        <row r="100">
          <cell r="A100" t="str">
            <v>Pulaski</v>
          </cell>
        </row>
        <row r="101">
          <cell r="A101" t="str">
            <v>Robertson</v>
          </cell>
        </row>
        <row r="102">
          <cell r="A102" t="str">
            <v>Rockcastle</v>
          </cell>
        </row>
        <row r="103">
          <cell r="A103" t="str">
            <v>Rowen</v>
          </cell>
        </row>
        <row r="104">
          <cell r="A104" t="str">
            <v>Russell</v>
          </cell>
        </row>
        <row r="105">
          <cell r="A105" t="str">
            <v>Scott</v>
          </cell>
        </row>
        <row r="106">
          <cell r="A106" t="str">
            <v>Shelby</v>
          </cell>
        </row>
        <row r="107">
          <cell r="A107" t="str">
            <v>Simpson</v>
          </cell>
        </row>
        <row r="108">
          <cell r="A108" t="str">
            <v>Spencer</v>
          </cell>
        </row>
        <row r="109">
          <cell r="A109" t="str">
            <v>Taylor</v>
          </cell>
        </row>
        <row r="110">
          <cell r="A110" t="str">
            <v xml:space="preserve">Todd </v>
          </cell>
        </row>
        <row r="111">
          <cell r="A111" t="str">
            <v>Trigg</v>
          </cell>
        </row>
        <row r="112">
          <cell r="A112" t="str">
            <v>Trimble</v>
          </cell>
        </row>
        <row r="113">
          <cell r="A113" t="str">
            <v>Union</v>
          </cell>
        </row>
        <row r="114">
          <cell r="A114" t="str">
            <v>Warren</v>
          </cell>
        </row>
        <row r="115">
          <cell r="A115" t="str">
            <v>Washington</v>
          </cell>
        </row>
        <row r="116">
          <cell r="A116" t="str">
            <v>Wayne</v>
          </cell>
        </row>
        <row r="117">
          <cell r="A117" t="str">
            <v>Webster</v>
          </cell>
        </row>
        <row r="118">
          <cell r="A118" t="str">
            <v>Whitley</v>
          </cell>
        </row>
        <row r="119">
          <cell r="A119" t="str">
            <v>Wolfe</v>
          </cell>
        </row>
        <row r="120">
          <cell r="A120" t="str">
            <v>Woodford</v>
          </cell>
        </row>
        <row r="121">
          <cell r="A121" t="str">
            <v xml:space="preserve"> </v>
          </cell>
        </row>
        <row r="122">
          <cell r="A122">
            <v>0</v>
          </cell>
        </row>
      </sheetData>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C120"/>
  <sheetViews>
    <sheetView workbookViewId="0">
      <selection activeCell="C1" sqref="C1"/>
    </sheetView>
  </sheetViews>
  <sheetFormatPr defaultRowHeight="14.5" x14ac:dyDescent="0.35"/>
  <cols>
    <col min="1" max="1" width="21.26953125" customWidth="1"/>
  </cols>
  <sheetData>
    <row r="1" spans="1:3" ht="15" customHeight="1" x14ac:dyDescent="0.35">
      <c r="A1" s="39" t="s">
        <v>279</v>
      </c>
      <c r="C1" t="s">
        <v>493</v>
      </c>
    </row>
    <row r="2" spans="1:3" ht="15" customHeight="1" x14ac:dyDescent="0.35">
      <c r="A2" s="39" t="s">
        <v>280</v>
      </c>
      <c r="C2" t="s">
        <v>494</v>
      </c>
    </row>
    <row r="3" spans="1:3" ht="15" customHeight="1" x14ac:dyDescent="0.35">
      <c r="A3" s="39" t="s">
        <v>281</v>
      </c>
      <c r="C3" s="1" t="s">
        <v>495</v>
      </c>
    </row>
    <row r="4" spans="1:3" ht="15" customHeight="1" x14ac:dyDescent="0.35">
      <c r="A4" s="39" t="s">
        <v>282</v>
      </c>
      <c r="C4" s="1" t="s">
        <v>496</v>
      </c>
    </row>
    <row r="5" spans="1:3" ht="15" customHeight="1" x14ac:dyDescent="0.35">
      <c r="A5" s="39" t="s">
        <v>283</v>
      </c>
      <c r="C5" s="1" t="s">
        <v>497</v>
      </c>
    </row>
    <row r="6" spans="1:3" ht="15" customHeight="1" x14ac:dyDescent="0.35">
      <c r="A6" s="39" t="s">
        <v>284</v>
      </c>
      <c r="C6" s="1" t="s">
        <v>498</v>
      </c>
    </row>
    <row r="7" spans="1:3" ht="15" customHeight="1" x14ac:dyDescent="0.35">
      <c r="A7" s="39" t="s">
        <v>285</v>
      </c>
      <c r="C7" s="1" t="s">
        <v>499</v>
      </c>
    </row>
    <row r="8" spans="1:3" ht="15" customHeight="1" x14ac:dyDescent="0.35">
      <c r="A8" s="39" t="s">
        <v>286</v>
      </c>
      <c r="C8" s="1" t="s">
        <v>500</v>
      </c>
    </row>
    <row r="9" spans="1:3" ht="15" customHeight="1" x14ac:dyDescent="0.35">
      <c r="A9" s="39" t="s">
        <v>287</v>
      </c>
      <c r="C9" s="1" t="s">
        <v>501</v>
      </c>
    </row>
    <row r="10" spans="1:3" ht="15" customHeight="1" x14ac:dyDescent="0.35">
      <c r="A10" s="39" t="s">
        <v>288</v>
      </c>
      <c r="C10" s="1" t="s">
        <v>502</v>
      </c>
    </row>
    <row r="11" spans="1:3" ht="15" customHeight="1" x14ac:dyDescent="0.35">
      <c r="A11" s="39" t="s">
        <v>289</v>
      </c>
      <c r="C11" s="1" t="s">
        <v>503</v>
      </c>
    </row>
    <row r="12" spans="1:3" ht="15" customHeight="1" x14ac:dyDescent="0.35">
      <c r="A12" s="39" t="s">
        <v>290</v>
      </c>
      <c r="C12" s="1"/>
    </row>
    <row r="13" spans="1:3" ht="15" customHeight="1" x14ac:dyDescent="0.35">
      <c r="A13" s="39" t="s">
        <v>291</v>
      </c>
      <c r="C13" s="1"/>
    </row>
    <row r="14" spans="1:3" ht="15" customHeight="1" x14ac:dyDescent="0.35">
      <c r="A14" s="39" t="s">
        <v>398</v>
      </c>
    </row>
    <row r="15" spans="1:3" ht="15" customHeight="1" x14ac:dyDescent="0.35">
      <c r="A15" s="39" t="s">
        <v>292</v>
      </c>
    </row>
    <row r="16" spans="1:3" ht="15" customHeight="1" x14ac:dyDescent="0.35">
      <c r="A16" s="39" t="s">
        <v>293</v>
      </c>
    </row>
    <row r="17" spans="1:1" ht="15" customHeight="1" x14ac:dyDescent="0.35">
      <c r="A17" s="39" t="s">
        <v>294</v>
      </c>
    </row>
    <row r="18" spans="1:1" ht="15" customHeight="1" x14ac:dyDescent="0.35">
      <c r="A18" s="39" t="s">
        <v>295</v>
      </c>
    </row>
    <row r="19" spans="1:1" ht="15" customHeight="1" x14ac:dyDescent="0.35">
      <c r="A19" s="39" t="s">
        <v>296</v>
      </c>
    </row>
    <row r="20" spans="1:1" ht="15" customHeight="1" x14ac:dyDescent="0.35">
      <c r="A20" s="39" t="s">
        <v>297</v>
      </c>
    </row>
    <row r="21" spans="1:1" ht="15" customHeight="1" x14ac:dyDescent="0.35">
      <c r="A21" s="39" t="s">
        <v>298</v>
      </c>
    </row>
    <row r="22" spans="1:1" ht="15" customHeight="1" x14ac:dyDescent="0.35">
      <c r="A22" s="39" t="s">
        <v>299</v>
      </c>
    </row>
    <row r="23" spans="1:1" ht="15" customHeight="1" x14ac:dyDescent="0.35">
      <c r="A23" s="39" t="s">
        <v>300</v>
      </c>
    </row>
    <row r="24" spans="1:1" ht="15" customHeight="1" x14ac:dyDescent="0.35">
      <c r="A24" s="39" t="s">
        <v>301</v>
      </c>
    </row>
    <row r="25" spans="1:1" ht="15" customHeight="1" x14ac:dyDescent="0.35">
      <c r="A25" s="39" t="s">
        <v>302</v>
      </c>
    </row>
    <row r="26" spans="1:1" ht="15" customHeight="1" x14ac:dyDescent="0.35">
      <c r="A26" s="39" t="s">
        <v>303</v>
      </c>
    </row>
    <row r="27" spans="1:1" ht="15" customHeight="1" x14ac:dyDescent="0.35">
      <c r="A27" s="39" t="s">
        <v>304</v>
      </c>
    </row>
    <row r="28" spans="1:1" ht="15" customHeight="1" x14ac:dyDescent="0.35">
      <c r="A28" s="39" t="s">
        <v>305</v>
      </c>
    </row>
    <row r="29" spans="1:1" ht="15" customHeight="1" x14ac:dyDescent="0.35">
      <c r="A29" s="39" t="s">
        <v>306</v>
      </c>
    </row>
    <row r="30" spans="1:1" ht="15" customHeight="1" x14ac:dyDescent="0.35">
      <c r="A30" s="39" t="s">
        <v>307</v>
      </c>
    </row>
    <row r="31" spans="1:1" ht="15" customHeight="1" x14ac:dyDescent="0.35">
      <c r="A31" s="39" t="s">
        <v>308</v>
      </c>
    </row>
    <row r="32" spans="1:1" ht="15" customHeight="1" x14ac:dyDescent="0.35">
      <c r="A32" s="39" t="s">
        <v>309</v>
      </c>
    </row>
    <row r="33" spans="1:1" ht="15" customHeight="1" x14ac:dyDescent="0.35">
      <c r="A33" s="39" t="s">
        <v>310</v>
      </c>
    </row>
    <row r="34" spans="1:1" ht="15" customHeight="1" x14ac:dyDescent="0.35">
      <c r="A34" s="39" t="s">
        <v>311</v>
      </c>
    </row>
    <row r="35" spans="1:1" ht="15" customHeight="1" x14ac:dyDescent="0.35">
      <c r="A35" s="39" t="s">
        <v>312</v>
      </c>
    </row>
    <row r="36" spans="1:1" ht="15" customHeight="1" x14ac:dyDescent="0.35">
      <c r="A36" s="39" t="s">
        <v>313</v>
      </c>
    </row>
    <row r="37" spans="1:1" ht="15" customHeight="1" x14ac:dyDescent="0.35">
      <c r="A37" s="39" t="s">
        <v>314</v>
      </c>
    </row>
    <row r="38" spans="1:1" ht="15" customHeight="1" x14ac:dyDescent="0.35">
      <c r="A38" s="39" t="s">
        <v>315</v>
      </c>
    </row>
    <row r="39" spans="1:1" ht="15" customHeight="1" x14ac:dyDescent="0.35">
      <c r="A39" s="39" t="s">
        <v>316</v>
      </c>
    </row>
    <row r="40" spans="1:1" ht="15" customHeight="1" x14ac:dyDescent="0.35">
      <c r="A40" s="39" t="s">
        <v>317</v>
      </c>
    </row>
    <row r="41" spans="1:1" ht="15" customHeight="1" x14ac:dyDescent="0.35">
      <c r="A41" s="39" t="s">
        <v>318</v>
      </c>
    </row>
    <row r="42" spans="1:1" ht="15" customHeight="1" x14ac:dyDescent="0.35">
      <c r="A42" s="39" t="s">
        <v>319</v>
      </c>
    </row>
    <row r="43" spans="1:1" ht="15" customHeight="1" x14ac:dyDescent="0.35">
      <c r="A43" s="39" t="s">
        <v>320</v>
      </c>
    </row>
    <row r="44" spans="1:1" ht="15" customHeight="1" x14ac:dyDescent="0.35">
      <c r="A44" s="39" t="s">
        <v>321</v>
      </c>
    </row>
    <row r="45" spans="1:1" ht="15" customHeight="1" x14ac:dyDescent="0.35">
      <c r="A45" s="39" t="s">
        <v>322</v>
      </c>
    </row>
    <row r="46" spans="1:1" ht="15" customHeight="1" x14ac:dyDescent="0.35">
      <c r="A46" s="39" t="s">
        <v>323</v>
      </c>
    </row>
    <row r="47" spans="1:1" ht="15" customHeight="1" x14ac:dyDescent="0.35">
      <c r="A47" s="39" t="s">
        <v>324</v>
      </c>
    </row>
    <row r="48" spans="1:1" ht="15" customHeight="1" x14ac:dyDescent="0.35">
      <c r="A48" s="39" t="s">
        <v>325</v>
      </c>
    </row>
    <row r="49" spans="1:1" ht="15" customHeight="1" x14ac:dyDescent="0.35">
      <c r="A49" s="39" t="s">
        <v>326</v>
      </c>
    </row>
    <row r="50" spans="1:1" ht="15" customHeight="1" x14ac:dyDescent="0.35">
      <c r="A50" s="39" t="s">
        <v>327</v>
      </c>
    </row>
    <row r="51" spans="1:1" ht="15" customHeight="1" x14ac:dyDescent="0.35">
      <c r="A51" s="39" t="s">
        <v>328</v>
      </c>
    </row>
    <row r="52" spans="1:1" ht="15" customHeight="1" x14ac:dyDescent="0.35">
      <c r="A52" s="39" t="s">
        <v>329</v>
      </c>
    </row>
    <row r="53" spans="1:1" ht="15" customHeight="1" x14ac:dyDescent="0.35">
      <c r="A53" s="39" t="s">
        <v>330</v>
      </c>
    </row>
    <row r="54" spans="1:1" ht="15" customHeight="1" x14ac:dyDescent="0.35">
      <c r="A54" s="39" t="s">
        <v>331</v>
      </c>
    </row>
    <row r="55" spans="1:1" ht="15" customHeight="1" x14ac:dyDescent="0.35">
      <c r="A55" s="39" t="s">
        <v>332</v>
      </c>
    </row>
    <row r="56" spans="1:1" ht="15" customHeight="1" x14ac:dyDescent="0.35">
      <c r="A56" s="39" t="s">
        <v>333</v>
      </c>
    </row>
    <row r="57" spans="1:1" ht="15" customHeight="1" x14ac:dyDescent="0.35">
      <c r="A57" s="39" t="s">
        <v>334</v>
      </c>
    </row>
    <row r="58" spans="1:1" ht="15" customHeight="1" x14ac:dyDescent="0.35">
      <c r="A58" s="39" t="s">
        <v>335</v>
      </c>
    </row>
    <row r="59" spans="1:1" ht="15" customHeight="1" x14ac:dyDescent="0.35">
      <c r="A59" s="39" t="s">
        <v>336</v>
      </c>
    </row>
    <row r="60" spans="1:1" ht="15" customHeight="1" x14ac:dyDescent="0.35">
      <c r="A60" s="39" t="s">
        <v>337</v>
      </c>
    </row>
    <row r="61" spans="1:1" ht="15" customHeight="1" x14ac:dyDescent="0.35">
      <c r="A61" s="39" t="s">
        <v>338</v>
      </c>
    </row>
    <row r="62" spans="1:1" ht="15" customHeight="1" x14ac:dyDescent="0.35">
      <c r="A62" s="39" t="s">
        <v>339</v>
      </c>
    </row>
    <row r="63" spans="1:1" ht="15" customHeight="1" x14ac:dyDescent="0.35">
      <c r="A63" s="39" t="s">
        <v>340</v>
      </c>
    </row>
    <row r="64" spans="1:1" ht="15" customHeight="1" x14ac:dyDescent="0.35">
      <c r="A64" s="39" t="s">
        <v>341</v>
      </c>
    </row>
    <row r="65" spans="1:1" ht="15" customHeight="1" x14ac:dyDescent="0.35">
      <c r="A65" s="39" t="s">
        <v>342</v>
      </c>
    </row>
    <row r="66" spans="1:1" ht="15" customHeight="1" x14ac:dyDescent="0.35">
      <c r="A66" s="39" t="s">
        <v>343</v>
      </c>
    </row>
    <row r="67" spans="1:1" ht="15" customHeight="1" x14ac:dyDescent="0.35">
      <c r="A67" s="39" t="s">
        <v>344</v>
      </c>
    </row>
    <row r="68" spans="1:1" ht="15" customHeight="1" x14ac:dyDescent="0.35">
      <c r="A68" s="39" t="s">
        <v>345</v>
      </c>
    </row>
    <row r="69" spans="1:1" ht="15" customHeight="1" x14ac:dyDescent="0.35">
      <c r="A69" s="39" t="s">
        <v>346</v>
      </c>
    </row>
    <row r="70" spans="1:1" ht="15" customHeight="1" x14ac:dyDescent="0.35">
      <c r="A70" s="39" t="s">
        <v>347</v>
      </c>
    </row>
    <row r="71" spans="1:1" ht="15" customHeight="1" x14ac:dyDescent="0.35">
      <c r="A71" s="39" t="s">
        <v>348</v>
      </c>
    </row>
    <row r="72" spans="1:1" ht="15" customHeight="1" x14ac:dyDescent="0.35">
      <c r="A72" s="39" t="s">
        <v>349</v>
      </c>
    </row>
    <row r="73" spans="1:1" ht="15" customHeight="1" x14ac:dyDescent="0.35">
      <c r="A73" s="39" t="s">
        <v>350</v>
      </c>
    </row>
    <row r="74" spans="1:1" ht="15" customHeight="1" x14ac:dyDescent="0.35">
      <c r="A74" s="39" t="s">
        <v>351</v>
      </c>
    </row>
    <row r="75" spans="1:1" ht="15" customHeight="1" x14ac:dyDescent="0.35">
      <c r="A75" s="39" t="s">
        <v>352</v>
      </c>
    </row>
    <row r="76" spans="1:1" ht="15" customHeight="1" x14ac:dyDescent="0.35">
      <c r="A76" s="39" t="s">
        <v>353</v>
      </c>
    </row>
    <row r="77" spans="1:1" ht="15" customHeight="1" x14ac:dyDescent="0.35">
      <c r="A77" s="39" t="s">
        <v>354</v>
      </c>
    </row>
    <row r="78" spans="1:1" ht="15" customHeight="1" x14ac:dyDescent="0.35">
      <c r="A78" s="39" t="s">
        <v>355</v>
      </c>
    </row>
    <row r="79" spans="1:1" ht="15" customHeight="1" x14ac:dyDescent="0.35">
      <c r="A79" s="39" t="s">
        <v>356</v>
      </c>
    </row>
    <row r="80" spans="1:1" ht="15" customHeight="1" x14ac:dyDescent="0.35">
      <c r="A80" s="39" t="s">
        <v>357</v>
      </c>
    </row>
    <row r="81" spans="1:1" ht="15" customHeight="1" x14ac:dyDescent="0.35">
      <c r="A81" s="39" t="s">
        <v>358</v>
      </c>
    </row>
    <row r="82" spans="1:1" ht="15" customHeight="1" x14ac:dyDescent="0.35">
      <c r="A82" s="39" t="s">
        <v>359</v>
      </c>
    </row>
    <row r="83" spans="1:1" ht="15" customHeight="1" x14ac:dyDescent="0.35">
      <c r="A83" s="39" t="s">
        <v>360</v>
      </c>
    </row>
    <row r="84" spans="1:1" ht="15" customHeight="1" x14ac:dyDescent="0.35">
      <c r="A84" s="39" t="s">
        <v>361</v>
      </c>
    </row>
    <row r="85" spans="1:1" ht="15" customHeight="1" x14ac:dyDescent="0.35">
      <c r="A85" s="39" t="s">
        <v>362</v>
      </c>
    </row>
    <row r="86" spans="1:1" ht="15" customHeight="1" x14ac:dyDescent="0.35">
      <c r="A86" s="39" t="s">
        <v>363</v>
      </c>
    </row>
    <row r="87" spans="1:1" ht="15" customHeight="1" x14ac:dyDescent="0.35">
      <c r="A87" s="39" t="s">
        <v>364</v>
      </c>
    </row>
    <row r="88" spans="1:1" ht="15" customHeight="1" x14ac:dyDescent="0.35">
      <c r="A88" s="39" t="s">
        <v>365</v>
      </c>
    </row>
    <row r="89" spans="1:1" ht="15" customHeight="1" x14ac:dyDescent="0.35">
      <c r="A89" s="39" t="s">
        <v>366</v>
      </c>
    </row>
    <row r="90" spans="1:1" ht="15" customHeight="1" x14ac:dyDescent="0.35">
      <c r="A90" s="39" t="s">
        <v>367</v>
      </c>
    </row>
    <row r="91" spans="1:1" ht="15" customHeight="1" x14ac:dyDescent="0.35">
      <c r="A91" s="39" t="s">
        <v>368</v>
      </c>
    </row>
    <row r="92" spans="1:1" ht="15" customHeight="1" x14ac:dyDescent="0.35">
      <c r="A92" s="39" t="s">
        <v>369</v>
      </c>
    </row>
    <row r="93" spans="1:1" ht="15" customHeight="1" x14ac:dyDescent="0.35">
      <c r="A93" s="39" t="s">
        <v>370</v>
      </c>
    </row>
    <row r="94" spans="1:1" ht="15" customHeight="1" x14ac:dyDescent="0.35">
      <c r="A94" s="39" t="s">
        <v>371</v>
      </c>
    </row>
    <row r="95" spans="1:1" ht="15" customHeight="1" x14ac:dyDescent="0.35">
      <c r="A95" s="39" t="s">
        <v>372</v>
      </c>
    </row>
    <row r="96" spans="1:1" ht="15" customHeight="1" x14ac:dyDescent="0.35">
      <c r="A96" s="39" t="s">
        <v>373</v>
      </c>
    </row>
    <row r="97" spans="1:1" ht="15" customHeight="1" x14ac:dyDescent="0.35">
      <c r="A97" s="39" t="s">
        <v>374</v>
      </c>
    </row>
    <row r="98" spans="1:1" ht="15" customHeight="1" x14ac:dyDescent="0.35">
      <c r="A98" s="39" t="s">
        <v>375</v>
      </c>
    </row>
    <row r="99" spans="1:1" ht="15" customHeight="1" x14ac:dyDescent="0.35">
      <c r="A99" s="39" t="s">
        <v>376</v>
      </c>
    </row>
    <row r="100" spans="1:1" ht="15" customHeight="1" x14ac:dyDescent="0.35">
      <c r="A100" s="39" t="s">
        <v>377</v>
      </c>
    </row>
    <row r="101" spans="1:1" ht="15" customHeight="1" x14ac:dyDescent="0.35">
      <c r="A101" s="39" t="s">
        <v>378</v>
      </c>
    </row>
    <row r="102" spans="1:1" ht="15" customHeight="1" x14ac:dyDescent="0.35">
      <c r="A102" s="39" t="s">
        <v>379</v>
      </c>
    </row>
    <row r="103" spans="1:1" ht="15" customHeight="1" x14ac:dyDescent="0.35">
      <c r="A103" s="39" t="s">
        <v>380</v>
      </c>
    </row>
    <row r="104" spans="1:1" ht="15" customHeight="1" x14ac:dyDescent="0.35">
      <c r="A104" s="39" t="s">
        <v>381</v>
      </c>
    </row>
    <row r="105" spans="1:1" ht="15" customHeight="1" x14ac:dyDescent="0.35">
      <c r="A105" s="39" t="s">
        <v>382</v>
      </c>
    </row>
    <row r="106" spans="1:1" ht="15" customHeight="1" x14ac:dyDescent="0.35">
      <c r="A106" s="39" t="s">
        <v>383</v>
      </c>
    </row>
    <row r="107" spans="1:1" ht="15" customHeight="1" x14ac:dyDescent="0.35">
      <c r="A107" s="39" t="s">
        <v>384</v>
      </c>
    </row>
    <row r="108" spans="1:1" ht="15" customHeight="1" x14ac:dyDescent="0.35">
      <c r="A108" s="39" t="s">
        <v>385</v>
      </c>
    </row>
    <row r="109" spans="1:1" ht="15" customHeight="1" x14ac:dyDescent="0.35">
      <c r="A109" s="39" t="s">
        <v>386</v>
      </c>
    </row>
    <row r="110" spans="1:1" ht="15" customHeight="1" x14ac:dyDescent="0.35">
      <c r="A110" s="39" t="s">
        <v>387</v>
      </c>
    </row>
    <row r="111" spans="1:1" ht="15" customHeight="1" x14ac:dyDescent="0.35">
      <c r="A111" s="39" t="s">
        <v>388</v>
      </c>
    </row>
    <row r="112" spans="1:1" ht="15" customHeight="1" x14ac:dyDescent="0.35">
      <c r="A112" s="39" t="s">
        <v>389</v>
      </c>
    </row>
    <row r="113" spans="1:1" ht="15" customHeight="1" x14ac:dyDescent="0.35">
      <c r="A113" s="39" t="s">
        <v>390</v>
      </c>
    </row>
    <row r="114" spans="1:1" ht="15" customHeight="1" x14ac:dyDescent="0.35">
      <c r="A114" s="39" t="s">
        <v>391</v>
      </c>
    </row>
    <row r="115" spans="1:1" ht="15" customHeight="1" x14ac:dyDescent="0.35">
      <c r="A115" s="39" t="s">
        <v>392</v>
      </c>
    </row>
    <row r="116" spans="1:1" ht="15" customHeight="1" x14ac:dyDescent="0.35">
      <c r="A116" s="39" t="s">
        <v>393</v>
      </c>
    </row>
    <row r="117" spans="1:1" ht="15" customHeight="1" x14ac:dyDescent="0.35">
      <c r="A117" s="39" t="s">
        <v>394</v>
      </c>
    </row>
    <row r="118" spans="1:1" ht="15" customHeight="1" x14ac:dyDescent="0.35">
      <c r="A118" s="39" t="s">
        <v>395</v>
      </c>
    </row>
    <row r="119" spans="1:1" ht="15" customHeight="1" x14ac:dyDescent="0.35">
      <c r="A119" s="39" t="s">
        <v>396</v>
      </c>
    </row>
    <row r="120" spans="1:1" ht="15" customHeight="1" x14ac:dyDescent="0.35">
      <c r="A120" s="39" t="s">
        <v>397</v>
      </c>
    </row>
  </sheetData>
  <sheetProtection selectLockedCells="1"/>
  <sortState xmlns:xlrd2="http://schemas.microsoft.com/office/spreadsheetml/2017/richdata2" ref="A1:A120">
    <sortCondition ref="A1"/>
  </sortState>
  <phoneticPr fontId="4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I156"/>
  <sheetViews>
    <sheetView tabSelected="1" zoomScaleNormal="100" workbookViewId="0">
      <selection activeCell="I2" sqref="I2:I3"/>
    </sheetView>
  </sheetViews>
  <sheetFormatPr defaultColWidth="9.26953125" defaultRowHeight="14.5" x14ac:dyDescent="0.35"/>
  <cols>
    <col min="1" max="1" width="20.54296875" style="83" customWidth="1"/>
    <col min="2" max="3" width="11.54296875" style="83" customWidth="1"/>
    <col min="4" max="7" width="15.7265625" style="83" customWidth="1"/>
    <col min="8" max="16384" width="9.26953125" style="83"/>
  </cols>
  <sheetData>
    <row r="1" spans="1:9" ht="18.5" x14ac:dyDescent="0.45">
      <c r="A1" s="135" t="s">
        <v>590</v>
      </c>
      <c r="B1" s="135"/>
      <c r="C1" s="135"/>
      <c r="D1" s="135"/>
      <c r="E1" s="135"/>
      <c r="F1" s="135"/>
      <c r="G1" s="135"/>
    </row>
    <row r="2" spans="1:9" ht="35.15" customHeight="1" thickBot="1" x14ac:dyDescent="0.45">
      <c r="A2" s="139" t="s">
        <v>492</v>
      </c>
      <c r="B2" s="140"/>
      <c r="C2" s="140"/>
      <c r="D2" s="140"/>
      <c r="E2" s="140"/>
      <c r="F2" s="140"/>
      <c r="G2" s="140"/>
      <c r="H2" s="79"/>
      <c r="I2" s="117"/>
    </row>
    <row r="3" spans="1:9" ht="15" thickTop="1" x14ac:dyDescent="0.35"/>
    <row r="4" spans="1:9" x14ac:dyDescent="0.35">
      <c r="A4" s="83" t="s">
        <v>0</v>
      </c>
      <c r="B4" s="142"/>
      <c r="C4" s="143"/>
      <c r="E4" s="83" t="s">
        <v>1</v>
      </c>
      <c r="F4" s="89"/>
      <c r="G4" s="80"/>
    </row>
    <row r="6" spans="1:9" ht="19" thickBot="1" x14ac:dyDescent="0.5">
      <c r="A6" s="136" t="s">
        <v>255</v>
      </c>
      <c r="B6" s="136"/>
      <c r="C6" s="136"/>
      <c r="D6" s="136"/>
      <c r="E6" s="136"/>
      <c r="F6" s="136"/>
      <c r="G6" s="136"/>
    </row>
    <row r="7" spans="1:9" ht="15" thickTop="1" x14ac:dyDescent="0.35"/>
    <row r="8" spans="1:9" ht="15" thickBot="1" x14ac:dyDescent="0.4">
      <c r="A8" s="41" t="s">
        <v>260</v>
      </c>
    </row>
    <row r="9" spans="1:9" x14ac:dyDescent="0.35">
      <c r="A9" s="82" t="s">
        <v>504</v>
      </c>
    </row>
    <row r="10" spans="1:9" x14ac:dyDescent="0.35">
      <c r="A10" s="121" t="s">
        <v>557</v>
      </c>
      <c r="B10" s="121"/>
      <c r="F10" s="92"/>
    </row>
    <row r="11" spans="1:9" x14ac:dyDescent="0.35">
      <c r="A11" s="121" t="s">
        <v>558</v>
      </c>
      <c r="B11" s="121"/>
      <c r="F11" s="92"/>
    </row>
    <row r="12" spans="1:9" x14ac:dyDescent="0.35">
      <c r="A12" s="121" t="s">
        <v>559</v>
      </c>
      <c r="B12" s="121"/>
      <c r="F12" s="92"/>
    </row>
    <row r="13" spans="1:9" x14ac:dyDescent="0.35">
      <c r="A13" s="121" t="s">
        <v>560</v>
      </c>
      <c r="B13" s="121"/>
      <c r="F13" s="92"/>
    </row>
    <row r="14" spans="1:9" x14ac:dyDescent="0.35">
      <c r="A14" s="141" t="s">
        <v>561</v>
      </c>
      <c r="B14" s="141"/>
      <c r="F14" s="92"/>
    </row>
    <row r="15" spans="1:9" x14ac:dyDescent="0.35">
      <c r="A15" s="122" t="s">
        <v>507</v>
      </c>
      <c r="B15" s="84"/>
    </row>
    <row r="16" spans="1:9" x14ac:dyDescent="0.35">
      <c r="A16" s="121" t="s">
        <v>562</v>
      </c>
      <c r="B16" s="84"/>
      <c r="F16" s="92"/>
    </row>
    <row r="17" spans="1:6" x14ac:dyDescent="0.35">
      <c r="A17" s="121" t="s">
        <v>563</v>
      </c>
      <c r="B17" s="84"/>
      <c r="F17" s="92"/>
    </row>
    <row r="18" spans="1:6" x14ac:dyDescent="0.35">
      <c r="A18" s="121" t="s">
        <v>564</v>
      </c>
      <c r="B18" s="84"/>
      <c r="F18" s="92"/>
    </row>
    <row r="19" spans="1:6" x14ac:dyDescent="0.35">
      <c r="A19" s="121" t="s">
        <v>565</v>
      </c>
      <c r="B19" s="84"/>
      <c r="F19" s="92"/>
    </row>
    <row r="20" spans="1:6" x14ac:dyDescent="0.35">
      <c r="A20" s="121" t="s">
        <v>566</v>
      </c>
      <c r="B20" s="84"/>
      <c r="F20" s="92"/>
    </row>
    <row r="21" spans="1:6" x14ac:dyDescent="0.35">
      <c r="A21" s="123" t="s">
        <v>505</v>
      </c>
      <c r="B21" s="84"/>
    </row>
    <row r="22" spans="1:6" x14ac:dyDescent="0.35">
      <c r="A22" s="121" t="s">
        <v>567</v>
      </c>
      <c r="B22" s="84"/>
      <c r="F22" s="92"/>
    </row>
    <row r="23" spans="1:6" x14ac:dyDescent="0.35">
      <c r="A23" s="121" t="s">
        <v>568</v>
      </c>
      <c r="B23" s="84"/>
      <c r="F23" s="92"/>
    </row>
    <row r="24" spans="1:6" x14ac:dyDescent="0.35">
      <c r="A24" s="121" t="s">
        <v>569</v>
      </c>
      <c r="B24" s="84"/>
      <c r="F24" s="92"/>
    </row>
    <row r="25" spans="1:6" x14ac:dyDescent="0.35">
      <c r="A25" s="121" t="s">
        <v>570</v>
      </c>
      <c r="B25" s="84"/>
      <c r="F25" s="92"/>
    </row>
    <row r="26" spans="1:6" x14ac:dyDescent="0.35">
      <c r="A26" s="123" t="s">
        <v>506</v>
      </c>
      <c r="B26" s="84"/>
    </row>
    <row r="27" spans="1:6" x14ac:dyDescent="0.35">
      <c r="A27" s="121" t="s">
        <v>571</v>
      </c>
      <c r="B27" s="121"/>
      <c r="F27" s="92"/>
    </row>
    <row r="28" spans="1:6" x14ac:dyDescent="0.35">
      <c r="A28" s="121" t="s">
        <v>573</v>
      </c>
      <c r="B28" s="121"/>
      <c r="F28" s="92"/>
    </row>
    <row r="29" spans="1:6" x14ac:dyDescent="0.35">
      <c r="A29" s="121" t="s">
        <v>572</v>
      </c>
      <c r="B29" s="121"/>
      <c r="F29" s="92"/>
    </row>
    <row r="30" spans="1:6" x14ac:dyDescent="0.35">
      <c r="A30" s="141" t="s">
        <v>574</v>
      </c>
      <c r="B30" s="141"/>
      <c r="F30" s="92"/>
    </row>
    <row r="31" spans="1:6" x14ac:dyDescent="0.35">
      <c r="A31" s="141" t="s">
        <v>574</v>
      </c>
      <c r="B31" s="141"/>
      <c r="F31" s="92"/>
    </row>
    <row r="32" spans="1:6" x14ac:dyDescent="0.35">
      <c r="A32" s="121" t="s">
        <v>575</v>
      </c>
      <c r="B32" s="121"/>
      <c r="F32" s="92"/>
    </row>
    <row r="33" spans="1:7" ht="15.5" x14ac:dyDescent="0.35">
      <c r="A33" s="82"/>
      <c r="B33" s="82"/>
      <c r="E33" s="38" t="s">
        <v>257</v>
      </c>
      <c r="F33" s="93">
        <f>SUM(F10:F32)</f>
        <v>0</v>
      </c>
    </row>
    <row r="34" spans="1:7" x14ac:dyDescent="0.35">
      <c r="A34" s="82"/>
      <c r="B34" s="82"/>
      <c r="E34" s="38"/>
      <c r="F34" s="38"/>
    </row>
    <row r="35" spans="1:7" ht="15" thickBot="1" x14ac:dyDescent="0.4">
      <c r="A35" s="41" t="s">
        <v>489</v>
      </c>
      <c r="B35" s="82"/>
    </row>
    <row r="36" spans="1:7" x14ac:dyDescent="0.35">
      <c r="A36" s="121" t="s">
        <v>576</v>
      </c>
      <c r="B36" s="82"/>
      <c r="F36" s="92"/>
    </row>
    <row r="37" spans="1:7" x14ac:dyDescent="0.35">
      <c r="A37" s="121" t="s">
        <v>577</v>
      </c>
      <c r="B37" s="82"/>
      <c r="F37" s="92"/>
    </row>
    <row r="38" spans="1:7" x14ac:dyDescent="0.35">
      <c r="A38" s="121" t="s">
        <v>578</v>
      </c>
      <c r="B38" s="82"/>
      <c r="F38" s="92"/>
    </row>
    <row r="39" spans="1:7" ht="15.5" x14ac:dyDescent="0.35">
      <c r="A39" s="82"/>
      <c r="B39" s="82"/>
      <c r="E39" s="38" t="s">
        <v>258</v>
      </c>
      <c r="F39" s="93">
        <f>SUM(F36:F38)</f>
        <v>0</v>
      </c>
    </row>
    <row r="40" spans="1:7" ht="15.5" x14ac:dyDescent="0.35">
      <c r="A40" s="85" t="s">
        <v>256</v>
      </c>
      <c r="B40" s="86"/>
      <c r="C40" s="86"/>
      <c r="D40" s="86"/>
      <c r="E40" s="86"/>
      <c r="F40" s="86"/>
      <c r="G40" s="93">
        <f>+F39+F33</f>
        <v>0</v>
      </c>
    </row>
    <row r="42" spans="1:7" ht="19" thickBot="1" x14ac:dyDescent="0.5">
      <c r="A42" s="136" t="s">
        <v>249</v>
      </c>
      <c r="B42" s="136"/>
      <c r="C42" s="136"/>
      <c r="D42" s="136"/>
      <c r="E42" s="136"/>
      <c r="F42" s="136"/>
      <c r="G42" s="136"/>
    </row>
    <row r="43" spans="1:7" ht="15" thickTop="1" x14ac:dyDescent="0.35">
      <c r="A43" s="78"/>
    </row>
    <row r="44" spans="1:7" ht="15" thickBot="1" x14ac:dyDescent="0.4">
      <c r="A44" s="138" t="s">
        <v>581</v>
      </c>
      <c r="B44" s="138"/>
      <c r="C44" s="138"/>
      <c r="D44" s="138"/>
      <c r="F44" s="116" t="s">
        <v>9</v>
      </c>
    </row>
    <row r="45" spans="1:7" x14ac:dyDescent="0.35">
      <c r="A45" s="124" t="s">
        <v>585</v>
      </c>
      <c r="B45" s="132"/>
      <c r="C45" s="132"/>
      <c r="D45" s="132"/>
      <c r="E45" s="132"/>
      <c r="F45" s="92"/>
    </row>
    <row r="46" spans="1:7" x14ac:dyDescent="0.35">
      <c r="A46" s="124" t="s">
        <v>586</v>
      </c>
      <c r="B46" s="132"/>
      <c r="C46" s="132"/>
      <c r="D46" s="132"/>
      <c r="E46" s="132"/>
      <c r="F46" s="92"/>
    </row>
    <row r="47" spans="1:7" x14ac:dyDescent="0.35">
      <c r="A47" s="124" t="s">
        <v>587</v>
      </c>
      <c r="B47" s="132"/>
      <c r="C47" s="132"/>
      <c r="D47" s="132"/>
      <c r="E47" s="132"/>
      <c r="F47" s="92"/>
    </row>
    <row r="48" spans="1:7" x14ac:dyDescent="0.35">
      <c r="A48" s="124" t="s">
        <v>588</v>
      </c>
      <c r="B48" s="132"/>
      <c r="C48" s="132"/>
      <c r="D48" s="132"/>
      <c r="E48" s="132"/>
      <c r="F48" s="92"/>
    </row>
    <row r="49" spans="1:6" x14ac:dyDescent="0.35">
      <c r="B49" s="132"/>
      <c r="C49" s="132"/>
      <c r="D49" s="132"/>
      <c r="E49" s="38" t="s">
        <v>582</v>
      </c>
      <c r="F49" s="94">
        <f>SUM(F45:F48)</f>
        <v>0</v>
      </c>
    </row>
    <row r="51" spans="1:6" ht="15" thickBot="1" x14ac:dyDescent="0.4">
      <c r="A51" s="138" t="s">
        <v>259</v>
      </c>
      <c r="B51" s="138"/>
      <c r="F51" s="82" t="s">
        <v>9</v>
      </c>
    </row>
    <row r="52" spans="1:6" x14ac:dyDescent="0.35">
      <c r="A52" s="124" t="s">
        <v>593</v>
      </c>
      <c r="F52" s="92"/>
    </row>
    <row r="53" spans="1:6" x14ac:dyDescent="0.35">
      <c r="E53" s="38" t="s">
        <v>584</v>
      </c>
      <c r="F53" s="94">
        <f>SUM(F52)</f>
        <v>0</v>
      </c>
    </row>
    <row r="55" spans="1:6" ht="15" thickBot="1" x14ac:dyDescent="0.4">
      <c r="A55" s="131" t="s">
        <v>583</v>
      </c>
      <c r="B55" s="131"/>
      <c r="C55" s="131"/>
      <c r="D55" s="131"/>
    </row>
    <row r="56" spans="1:6" ht="29" x14ac:dyDescent="0.35">
      <c r="C56" s="137" t="s">
        <v>8</v>
      </c>
      <c r="D56" s="137"/>
      <c r="E56" s="88" t="s">
        <v>252</v>
      </c>
      <c r="F56" s="88" t="s">
        <v>253</v>
      </c>
    </row>
    <row r="57" spans="1:6" x14ac:dyDescent="0.35">
      <c r="A57" s="124" t="s">
        <v>237</v>
      </c>
      <c r="C57" s="133"/>
      <c r="D57" s="134"/>
      <c r="E57" s="92"/>
      <c r="F57" s="92"/>
    </row>
    <row r="58" spans="1:6" x14ac:dyDescent="0.35">
      <c r="A58" s="124" t="s">
        <v>238</v>
      </c>
      <c r="C58" s="133"/>
      <c r="D58" s="134"/>
      <c r="E58" s="92"/>
      <c r="F58" s="92"/>
    </row>
    <row r="59" spans="1:6" x14ac:dyDescent="0.35">
      <c r="A59" s="124" t="s">
        <v>239</v>
      </c>
      <c r="C59" s="133"/>
      <c r="D59" s="134"/>
      <c r="E59" s="92"/>
      <c r="F59" s="92"/>
    </row>
    <row r="60" spans="1:6" x14ac:dyDescent="0.35">
      <c r="A60" s="124" t="s">
        <v>236</v>
      </c>
      <c r="C60" s="133"/>
      <c r="D60" s="134"/>
      <c r="E60" s="92"/>
      <c r="F60" s="92"/>
    </row>
    <row r="61" spans="1:6" x14ac:dyDescent="0.35">
      <c r="A61" s="124" t="s">
        <v>236</v>
      </c>
      <c r="C61" s="133"/>
      <c r="D61" s="134"/>
      <c r="E61" s="92"/>
      <c r="F61" s="92"/>
    </row>
    <row r="62" spans="1:6" x14ac:dyDescent="0.35">
      <c r="A62" s="124" t="s">
        <v>236</v>
      </c>
      <c r="C62" s="133"/>
      <c r="D62" s="134"/>
      <c r="E62" s="92"/>
      <c r="F62" s="92"/>
    </row>
    <row r="63" spans="1:6" x14ac:dyDescent="0.35">
      <c r="A63" s="124" t="s">
        <v>236</v>
      </c>
      <c r="C63" s="133"/>
      <c r="D63" s="134"/>
      <c r="E63" s="92"/>
      <c r="F63" s="92"/>
    </row>
    <row r="64" spans="1:6" x14ac:dyDescent="0.35">
      <c r="A64" s="124" t="s">
        <v>236</v>
      </c>
      <c r="C64" s="133"/>
      <c r="D64" s="134"/>
      <c r="E64" s="92"/>
      <c r="F64" s="92"/>
    </row>
    <row r="65" spans="1:6" x14ac:dyDescent="0.35">
      <c r="A65" s="124" t="s">
        <v>236</v>
      </c>
      <c r="C65" s="133"/>
      <c r="D65" s="134"/>
      <c r="E65" s="92"/>
      <c r="F65" s="92"/>
    </row>
    <row r="66" spans="1:6" x14ac:dyDescent="0.35">
      <c r="A66" s="124" t="s">
        <v>236</v>
      </c>
      <c r="C66" s="133"/>
      <c r="D66" s="134"/>
      <c r="E66" s="92"/>
      <c r="F66" s="92"/>
    </row>
    <row r="67" spans="1:6" x14ac:dyDescent="0.35">
      <c r="A67" s="124" t="s">
        <v>236</v>
      </c>
      <c r="C67" s="133"/>
      <c r="D67" s="134"/>
      <c r="E67" s="92"/>
      <c r="F67" s="92"/>
    </row>
    <row r="68" spans="1:6" x14ac:dyDescent="0.35">
      <c r="A68" s="124" t="s">
        <v>236</v>
      </c>
      <c r="C68" s="133"/>
      <c r="D68" s="134"/>
      <c r="E68" s="92"/>
      <c r="F68" s="92"/>
    </row>
    <row r="69" spans="1:6" x14ac:dyDescent="0.35">
      <c r="A69" s="124" t="s">
        <v>236</v>
      </c>
      <c r="C69" s="133"/>
      <c r="D69" s="134"/>
      <c r="E69" s="92"/>
      <c r="F69" s="92"/>
    </row>
    <row r="70" spans="1:6" x14ac:dyDescent="0.35">
      <c r="A70" s="124" t="s">
        <v>7</v>
      </c>
      <c r="C70" s="133"/>
      <c r="D70" s="134"/>
      <c r="E70" s="92"/>
      <c r="F70" s="92"/>
    </row>
    <row r="71" spans="1:6" x14ac:dyDescent="0.35">
      <c r="A71" s="124" t="s">
        <v>7</v>
      </c>
      <c r="C71" s="133"/>
      <c r="D71" s="134"/>
      <c r="E71" s="92"/>
      <c r="F71" s="92"/>
    </row>
    <row r="72" spans="1:6" x14ac:dyDescent="0.35">
      <c r="A72" s="124" t="s">
        <v>7</v>
      </c>
      <c r="C72" s="133"/>
      <c r="D72" s="134"/>
      <c r="E72" s="92"/>
      <c r="F72" s="92"/>
    </row>
    <row r="73" spans="1:6" x14ac:dyDescent="0.35">
      <c r="A73" s="124" t="s">
        <v>7</v>
      </c>
      <c r="C73" s="133"/>
      <c r="D73" s="134"/>
      <c r="E73" s="92"/>
      <c r="F73" s="92"/>
    </row>
    <row r="74" spans="1:6" x14ac:dyDescent="0.35">
      <c r="A74" s="124" t="s">
        <v>7</v>
      </c>
      <c r="C74" s="133"/>
      <c r="D74" s="134"/>
      <c r="E74" s="92"/>
      <c r="F74" s="92"/>
    </row>
    <row r="75" spans="1:6" x14ac:dyDescent="0.35">
      <c r="A75" s="124" t="s">
        <v>7</v>
      </c>
      <c r="C75" s="133"/>
      <c r="D75" s="134"/>
      <c r="E75" s="92"/>
      <c r="F75" s="92"/>
    </row>
    <row r="76" spans="1:6" x14ac:dyDescent="0.35">
      <c r="A76" s="124" t="s">
        <v>7</v>
      </c>
      <c r="C76" s="133"/>
      <c r="D76" s="134"/>
      <c r="E76" s="92"/>
      <c r="F76" s="92"/>
    </row>
    <row r="77" spans="1:6" x14ac:dyDescent="0.35">
      <c r="A77" s="124" t="s">
        <v>7</v>
      </c>
      <c r="C77" s="133"/>
      <c r="D77" s="134"/>
      <c r="E77" s="92"/>
      <c r="F77" s="92"/>
    </row>
    <row r="78" spans="1:6" x14ac:dyDescent="0.35">
      <c r="A78" s="124" t="s">
        <v>7</v>
      </c>
      <c r="C78" s="133"/>
      <c r="D78" s="134"/>
      <c r="E78" s="92"/>
      <c r="F78" s="92"/>
    </row>
    <row r="79" spans="1:6" x14ac:dyDescent="0.35">
      <c r="A79" s="124" t="s">
        <v>7</v>
      </c>
      <c r="C79" s="133"/>
      <c r="D79" s="134"/>
      <c r="E79" s="92"/>
      <c r="F79" s="92"/>
    </row>
    <row r="80" spans="1:6" x14ac:dyDescent="0.35">
      <c r="A80" s="124" t="s">
        <v>7</v>
      </c>
      <c r="C80" s="133"/>
      <c r="D80" s="134"/>
      <c r="E80" s="92"/>
      <c r="F80" s="92"/>
    </row>
    <row r="81" spans="1:6" x14ac:dyDescent="0.35">
      <c r="A81" s="124" t="s">
        <v>7</v>
      </c>
      <c r="C81" s="133"/>
      <c r="D81" s="134"/>
      <c r="E81" s="92"/>
      <c r="F81" s="92"/>
    </row>
    <row r="82" spans="1:6" x14ac:dyDescent="0.35">
      <c r="A82" s="124" t="s">
        <v>7</v>
      </c>
      <c r="C82" s="133"/>
      <c r="D82" s="134"/>
      <c r="E82" s="92"/>
      <c r="F82" s="92"/>
    </row>
    <row r="83" spans="1:6" x14ac:dyDescent="0.35">
      <c r="A83" s="124" t="s">
        <v>7</v>
      </c>
      <c r="C83" s="133"/>
      <c r="D83" s="134"/>
      <c r="E83" s="92"/>
      <c r="F83" s="92"/>
    </row>
    <row r="84" spans="1:6" x14ac:dyDescent="0.35">
      <c r="A84" s="124" t="s">
        <v>7</v>
      </c>
      <c r="C84" s="133"/>
      <c r="D84" s="134"/>
      <c r="E84" s="92"/>
      <c r="F84" s="92"/>
    </row>
    <row r="85" spans="1:6" x14ac:dyDescent="0.35">
      <c r="D85" s="38" t="s">
        <v>254</v>
      </c>
      <c r="E85" s="94">
        <f>SUM(E57:E84)</f>
        <v>0</v>
      </c>
      <c r="F85" s="94">
        <f>SUM(F57:F84)</f>
        <v>0</v>
      </c>
    </row>
    <row r="86" spans="1:6" x14ac:dyDescent="0.35">
      <c r="E86" s="38" t="s">
        <v>508</v>
      </c>
      <c r="F86" s="94">
        <f>+E85+F85</f>
        <v>0</v>
      </c>
    </row>
    <row r="88" spans="1:6" ht="15" thickBot="1" x14ac:dyDescent="0.4">
      <c r="A88" s="138" t="s">
        <v>41</v>
      </c>
      <c r="B88" s="138"/>
    </row>
    <row r="89" spans="1:6" x14ac:dyDescent="0.35">
      <c r="A89" s="82" t="s">
        <v>509</v>
      </c>
      <c r="F89" s="82" t="s">
        <v>9</v>
      </c>
    </row>
    <row r="90" spans="1:6" x14ac:dyDescent="0.35">
      <c r="A90" s="121" t="s">
        <v>510</v>
      </c>
      <c r="F90" s="92"/>
    </row>
    <row r="91" spans="1:6" x14ac:dyDescent="0.35">
      <c r="A91" s="121" t="s">
        <v>511</v>
      </c>
      <c r="F91" s="92"/>
    </row>
    <row r="92" spans="1:6" x14ac:dyDescent="0.35">
      <c r="A92" s="121" t="s">
        <v>512</v>
      </c>
      <c r="F92" s="92"/>
    </row>
    <row r="93" spans="1:6" x14ac:dyDescent="0.35">
      <c r="A93" s="121" t="s">
        <v>513</v>
      </c>
      <c r="F93" s="92"/>
    </row>
    <row r="94" spans="1:6" x14ac:dyDescent="0.35">
      <c r="A94" s="121" t="s">
        <v>514</v>
      </c>
      <c r="F94" s="92"/>
    </row>
    <row r="95" spans="1:6" x14ac:dyDescent="0.35">
      <c r="A95" s="121" t="s">
        <v>515</v>
      </c>
      <c r="F95" s="92"/>
    </row>
    <row r="96" spans="1:6" x14ac:dyDescent="0.35">
      <c r="A96" s="121" t="s">
        <v>516</v>
      </c>
      <c r="F96" s="92"/>
    </row>
    <row r="97" spans="1:6" x14ac:dyDescent="0.35">
      <c r="A97" s="121" t="s">
        <v>517</v>
      </c>
      <c r="F97" s="92"/>
    </row>
    <row r="98" spans="1:6" x14ac:dyDescent="0.35">
      <c r="A98" s="121" t="s">
        <v>518</v>
      </c>
      <c r="F98" s="92"/>
    </row>
    <row r="99" spans="1:6" x14ac:dyDescent="0.35">
      <c r="A99" s="121" t="s">
        <v>580</v>
      </c>
      <c r="F99" s="92"/>
    </row>
    <row r="100" spans="1:6" x14ac:dyDescent="0.35">
      <c r="A100" s="82" t="s">
        <v>519</v>
      </c>
      <c r="F100" s="82"/>
    </row>
    <row r="101" spans="1:6" x14ac:dyDescent="0.35">
      <c r="A101" s="121" t="s">
        <v>520</v>
      </c>
      <c r="F101" s="92"/>
    </row>
    <row r="102" spans="1:6" x14ac:dyDescent="0.35">
      <c r="A102" s="121" t="s">
        <v>521</v>
      </c>
      <c r="F102" s="92"/>
    </row>
    <row r="103" spans="1:6" x14ac:dyDescent="0.35">
      <c r="A103" s="121" t="s">
        <v>522</v>
      </c>
      <c r="F103" s="92"/>
    </row>
    <row r="104" spans="1:6" x14ac:dyDescent="0.35">
      <c r="A104" s="121" t="s">
        <v>523</v>
      </c>
      <c r="F104" s="92"/>
    </row>
    <row r="105" spans="1:6" x14ac:dyDescent="0.35">
      <c r="A105" s="121" t="s">
        <v>524</v>
      </c>
      <c r="F105" s="92"/>
    </row>
    <row r="106" spans="1:6" x14ac:dyDescent="0.35">
      <c r="A106" s="121" t="s">
        <v>525</v>
      </c>
      <c r="F106" s="92"/>
    </row>
    <row r="107" spans="1:6" x14ac:dyDescent="0.35">
      <c r="A107" s="121" t="s">
        <v>579</v>
      </c>
      <c r="F107" s="92"/>
    </row>
    <row r="108" spans="1:6" x14ac:dyDescent="0.35">
      <c r="A108" s="82" t="s">
        <v>526</v>
      </c>
      <c r="F108" s="82"/>
    </row>
    <row r="109" spans="1:6" x14ac:dyDescent="0.35">
      <c r="A109" s="121" t="s">
        <v>527</v>
      </c>
      <c r="F109" s="92"/>
    </row>
    <row r="110" spans="1:6" x14ac:dyDescent="0.35">
      <c r="A110" s="121" t="s">
        <v>528</v>
      </c>
      <c r="F110" s="92"/>
    </row>
    <row r="111" spans="1:6" x14ac:dyDescent="0.35">
      <c r="A111" s="121" t="s">
        <v>529</v>
      </c>
      <c r="F111" s="92"/>
    </row>
    <row r="112" spans="1:6" x14ac:dyDescent="0.35">
      <c r="A112" s="121" t="s">
        <v>530</v>
      </c>
      <c r="F112" s="92"/>
    </row>
    <row r="113" spans="1:6" x14ac:dyDescent="0.35">
      <c r="A113" s="121" t="s">
        <v>531</v>
      </c>
      <c r="F113" s="92"/>
    </row>
    <row r="114" spans="1:6" x14ac:dyDescent="0.35">
      <c r="A114" s="121" t="s">
        <v>532</v>
      </c>
      <c r="F114" s="92"/>
    </row>
    <row r="115" spans="1:6" x14ac:dyDescent="0.35">
      <c r="A115" s="121" t="s">
        <v>533</v>
      </c>
      <c r="F115" s="92"/>
    </row>
    <row r="116" spans="1:6" x14ac:dyDescent="0.35">
      <c r="A116" s="121" t="s">
        <v>534</v>
      </c>
      <c r="F116" s="92"/>
    </row>
    <row r="117" spans="1:6" x14ac:dyDescent="0.35">
      <c r="A117" s="121" t="s">
        <v>535</v>
      </c>
      <c r="F117" s="92"/>
    </row>
    <row r="118" spans="1:6" x14ac:dyDescent="0.35">
      <c r="A118" s="121" t="s">
        <v>536</v>
      </c>
      <c r="F118" s="92"/>
    </row>
    <row r="119" spans="1:6" x14ac:dyDescent="0.35">
      <c r="A119" s="121" t="s">
        <v>537</v>
      </c>
      <c r="F119" s="92"/>
    </row>
    <row r="120" spans="1:6" x14ac:dyDescent="0.35">
      <c r="A120" s="121" t="s">
        <v>538</v>
      </c>
      <c r="F120" s="92"/>
    </row>
    <row r="121" spans="1:6" x14ac:dyDescent="0.35">
      <c r="A121" s="121" t="s">
        <v>539</v>
      </c>
      <c r="F121" s="92"/>
    </row>
    <row r="122" spans="1:6" x14ac:dyDescent="0.35">
      <c r="A122" s="121" t="s">
        <v>540</v>
      </c>
      <c r="F122" s="92"/>
    </row>
    <row r="123" spans="1:6" x14ac:dyDescent="0.35">
      <c r="A123" s="121" t="s">
        <v>541</v>
      </c>
      <c r="F123" s="92"/>
    </row>
    <row r="124" spans="1:6" x14ac:dyDescent="0.35">
      <c r="A124" s="121" t="s">
        <v>542</v>
      </c>
      <c r="F124" s="92"/>
    </row>
    <row r="125" spans="1:6" x14ac:dyDescent="0.35">
      <c r="A125" s="121" t="s">
        <v>543</v>
      </c>
      <c r="F125" s="92"/>
    </row>
    <row r="126" spans="1:6" x14ac:dyDescent="0.35">
      <c r="A126" s="121" t="s">
        <v>544</v>
      </c>
      <c r="F126" s="92"/>
    </row>
    <row r="127" spans="1:6" x14ac:dyDescent="0.35">
      <c r="A127" s="82" t="s">
        <v>545</v>
      </c>
      <c r="F127" s="82"/>
    </row>
    <row r="128" spans="1:6" x14ac:dyDescent="0.35">
      <c r="A128" s="121" t="s">
        <v>546</v>
      </c>
      <c r="F128" s="92"/>
    </row>
    <row r="129" spans="1:7" x14ac:dyDescent="0.35">
      <c r="A129" s="121" t="s">
        <v>547</v>
      </c>
      <c r="F129" s="92"/>
    </row>
    <row r="130" spans="1:7" x14ac:dyDescent="0.35">
      <c r="A130" s="121" t="s">
        <v>548</v>
      </c>
      <c r="F130" s="92"/>
    </row>
    <row r="131" spans="1:7" x14ac:dyDescent="0.35">
      <c r="A131" s="121" t="s">
        <v>549</v>
      </c>
      <c r="F131" s="92"/>
    </row>
    <row r="132" spans="1:7" x14ac:dyDescent="0.35">
      <c r="A132" s="121" t="s">
        <v>550</v>
      </c>
      <c r="F132" s="92"/>
    </row>
    <row r="133" spans="1:7" x14ac:dyDescent="0.35">
      <c r="A133" s="121" t="s">
        <v>551</v>
      </c>
      <c r="F133" s="92"/>
    </row>
    <row r="134" spans="1:7" x14ac:dyDescent="0.35">
      <c r="A134" s="121" t="s">
        <v>552</v>
      </c>
      <c r="F134" s="92"/>
    </row>
    <row r="135" spans="1:7" x14ac:dyDescent="0.35">
      <c r="A135" s="121" t="s">
        <v>553</v>
      </c>
      <c r="F135" s="92"/>
    </row>
    <row r="136" spans="1:7" x14ac:dyDescent="0.35">
      <c r="A136" s="82" t="s">
        <v>554</v>
      </c>
      <c r="F136" s="82"/>
    </row>
    <row r="137" spans="1:7" x14ac:dyDescent="0.35">
      <c r="A137" s="121" t="s">
        <v>555</v>
      </c>
      <c r="F137" s="92"/>
    </row>
    <row r="138" spans="1:7" x14ac:dyDescent="0.35">
      <c r="A138" s="121" t="s">
        <v>556</v>
      </c>
      <c r="F138" s="92"/>
    </row>
    <row r="139" spans="1:7" x14ac:dyDescent="0.35">
      <c r="E139" s="38" t="s">
        <v>247</v>
      </c>
      <c r="F139" s="94">
        <f>SUM(F89:F138)</f>
        <v>0</v>
      </c>
    </row>
    <row r="140" spans="1:7" ht="15.5" x14ac:dyDescent="0.35">
      <c r="A140" s="87" t="s">
        <v>246</v>
      </c>
      <c r="B140" s="86"/>
      <c r="C140" s="86"/>
      <c r="D140" s="86"/>
      <c r="E140" s="86"/>
      <c r="F140" s="86"/>
      <c r="G140" s="93">
        <f>+F49+F53+F86+F139</f>
        <v>0</v>
      </c>
    </row>
    <row r="141" spans="1:7" x14ac:dyDescent="0.35">
      <c r="A141" s="82"/>
      <c r="B141" s="82"/>
    </row>
    <row r="142" spans="1:7" ht="19" thickBot="1" x14ac:dyDescent="0.5">
      <c r="A142" s="136" t="s">
        <v>488</v>
      </c>
      <c r="B142" s="136"/>
      <c r="C142" s="136"/>
      <c r="D142" s="136"/>
      <c r="E142" s="136"/>
      <c r="F142" s="136"/>
      <c r="G142" s="136"/>
    </row>
    <row r="143" spans="1:7" ht="15" thickTop="1" x14ac:dyDescent="0.35">
      <c r="A143" s="83" t="s">
        <v>34</v>
      </c>
      <c r="F143" s="92"/>
    </row>
    <row r="144" spans="1:7" x14ac:dyDescent="0.35">
      <c r="A144" s="83" t="s">
        <v>35</v>
      </c>
      <c r="F144" s="92"/>
    </row>
    <row r="145" spans="1:8" x14ac:dyDescent="0.35">
      <c r="A145" s="83" t="s">
        <v>487</v>
      </c>
      <c r="F145" s="94">
        <f>+G40-G140-F143-F144</f>
        <v>0</v>
      </c>
    </row>
    <row r="146" spans="1:8" x14ac:dyDescent="0.35">
      <c r="E146" s="38" t="s">
        <v>248</v>
      </c>
      <c r="F146" s="94">
        <f>SUM(F143:F145)</f>
        <v>0</v>
      </c>
    </row>
    <row r="147" spans="1:8" x14ac:dyDescent="0.35">
      <c r="E147" s="38"/>
      <c r="F147" s="38"/>
    </row>
    <row r="148" spans="1:8" ht="15" thickBot="1" x14ac:dyDescent="0.4">
      <c r="A148" s="138" t="s">
        <v>251</v>
      </c>
      <c r="B148" s="138"/>
      <c r="E148" s="38"/>
      <c r="F148" s="38"/>
    </row>
    <row r="149" spans="1:8" x14ac:dyDescent="0.35">
      <c r="A149" s="83" t="s">
        <v>245</v>
      </c>
      <c r="E149" s="38"/>
      <c r="F149" s="94">
        <f>+F33</f>
        <v>0</v>
      </c>
    </row>
    <row r="150" spans="1:8" x14ac:dyDescent="0.35">
      <c r="A150" s="83" t="s">
        <v>246</v>
      </c>
      <c r="E150" s="38"/>
      <c r="F150" s="94">
        <f>+G140</f>
        <v>0</v>
      </c>
    </row>
    <row r="151" spans="1:8" ht="15.5" x14ac:dyDescent="0.35">
      <c r="A151" s="87" t="s">
        <v>250</v>
      </c>
      <c r="B151" s="86"/>
      <c r="C151" s="86"/>
      <c r="D151" s="86"/>
      <c r="E151" s="86"/>
      <c r="F151" s="86"/>
      <c r="G151" s="93">
        <f>+F149-F150</f>
        <v>0</v>
      </c>
    </row>
    <row r="155" spans="1:8" x14ac:dyDescent="0.35">
      <c r="E155" s="40"/>
      <c r="F155" s="40"/>
      <c r="G155" s="40"/>
      <c r="H155" s="81"/>
    </row>
    <row r="156" spans="1:8" x14ac:dyDescent="0.35">
      <c r="A156" s="144" t="s">
        <v>36</v>
      </c>
      <c r="B156" s="144"/>
      <c r="D156" s="144" t="s">
        <v>399</v>
      </c>
      <c r="E156" s="144"/>
      <c r="F156" s="144"/>
      <c r="G156" s="144"/>
      <c r="H156" s="81"/>
    </row>
  </sheetData>
  <sheetProtection sheet="1" objects="1" scenarios="1"/>
  <mergeCells count="44">
    <mergeCell ref="D156:G156"/>
    <mergeCell ref="A14:B14"/>
    <mergeCell ref="A30:B30"/>
    <mergeCell ref="A156:B156"/>
    <mergeCell ref="A42:G42"/>
    <mergeCell ref="A148:B148"/>
    <mergeCell ref="C73:D73"/>
    <mergeCell ref="C74:D74"/>
    <mergeCell ref="C75:D75"/>
    <mergeCell ref="A88:B88"/>
    <mergeCell ref="C68:D68"/>
    <mergeCell ref="C69:D69"/>
    <mergeCell ref="C70:D70"/>
    <mergeCell ref="C71:D71"/>
    <mergeCell ref="C81:D81"/>
    <mergeCell ref="C82:D82"/>
    <mergeCell ref="A6:G6"/>
    <mergeCell ref="A2:G2"/>
    <mergeCell ref="A31:B31"/>
    <mergeCell ref="B4:C4"/>
    <mergeCell ref="A44:D44"/>
    <mergeCell ref="A1:G1"/>
    <mergeCell ref="A142:G142"/>
    <mergeCell ref="C56:D56"/>
    <mergeCell ref="C59:D59"/>
    <mergeCell ref="C60:D60"/>
    <mergeCell ref="C61:D61"/>
    <mergeCell ref="C62:D62"/>
    <mergeCell ref="C63:D63"/>
    <mergeCell ref="C64:D64"/>
    <mergeCell ref="C65:D65"/>
    <mergeCell ref="C66:D66"/>
    <mergeCell ref="C67:D67"/>
    <mergeCell ref="C57:D57"/>
    <mergeCell ref="A51:B51"/>
    <mergeCell ref="C72:D72"/>
    <mergeCell ref="C58:D58"/>
    <mergeCell ref="C83:D83"/>
    <mergeCell ref="C84:D84"/>
    <mergeCell ref="C76:D76"/>
    <mergeCell ref="C77:D77"/>
    <mergeCell ref="C78:D78"/>
    <mergeCell ref="C79:D79"/>
    <mergeCell ref="C80:D80"/>
  </mergeCells>
  <pageMargins left="0.5" right="0.5" top="0.5" bottom="0.5" header="0.3" footer="0.3"/>
  <pageSetup scale="90" orientation="portrait" r:id="rId1"/>
  <rowBreaks count="2" manualBreakCount="2">
    <brk id="41" max="16383" man="1"/>
    <brk id="8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LIST!$A$1:$A$120</xm:f>
          </x14:formula1>
          <xm:sqref>B4</xm:sqref>
        </x14:dataValidation>
        <x14:dataValidation type="list" allowBlank="1" showInputMessage="1" showErrorMessage="1" xr:uid="{FCAAEA08-7E15-451D-ABFF-10FBCFA7FB99}">
          <x14:formula1>
            <xm:f>LIST!$C$1:$C$11</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113"/>
  <sheetViews>
    <sheetView zoomScaleNormal="100" workbookViewId="0">
      <pane ySplit="2" topLeftCell="A3" activePane="bottomLeft" state="frozen"/>
      <selection pane="bottomLeft" activeCell="C31" sqref="C31"/>
    </sheetView>
  </sheetViews>
  <sheetFormatPr defaultColWidth="9.26953125" defaultRowHeight="14.5" x14ac:dyDescent="0.35"/>
  <cols>
    <col min="1" max="1" width="5.7265625" style="83" customWidth="1"/>
    <col min="2" max="2" width="60.7265625" style="83" customWidth="1"/>
    <col min="3" max="3" width="10.7265625" style="83" customWidth="1"/>
    <col min="4" max="4" width="30.7265625" style="83" customWidth="1"/>
    <col min="5" max="16384" width="9.26953125" style="83"/>
  </cols>
  <sheetData>
    <row r="1" spans="1:4" ht="56.25" customHeight="1" thickTop="1" x14ac:dyDescent="1.35">
      <c r="A1" s="146"/>
      <c r="B1" s="147"/>
      <c r="C1" s="147"/>
      <c r="D1" s="95" t="str">
        <f>"SPGE Budget  Workbook - "&amp;'YEAR-END ACTUALS (DUE AUG 15)'!B4</f>
        <v xml:space="preserve">SPGE Budget  Workbook - </v>
      </c>
    </row>
    <row r="2" spans="1:4" ht="16" thickBot="1" x14ac:dyDescent="0.4">
      <c r="A2" s="145"/>
      <c r="B2" s="145"/>
      <c r="C2" s="145"/>
      <c r="D2" s="96" t="s">
        <v>277</v>
      </c>
    </row>
    <row r="3" spans="1:4" ht="26.5" thickTop="1" thickBot="1" x14ac:dyDescent="0.7">
      <c r="A3" s="33"/>
      <c r="B3" s="32" t="s">
        <v>66</v>
      </c>
      <c r="C3" s="31"/>
      <c r="D3" s="30"/>
    </row>
    <row r="4" spans="1:4" ht="16" thickTop="1" x14ac:dyDescent="0.35">
      <c r="A4" s="13" t="s">
        <v>235</v>
      </c>
      <c r="B4" s="35" t="s">
        <v>234</v>
      </c>
      <c r="C4" s="37"/>
      <c r="D4" s="17">
        <f>SUM(D5:D9)</f>
        <v>0</v>
      </c>
    </row>
    <row r="5" spans="1:4" ht="15.5" x14ac:dyDescent="0.35">
      <c r="A5" s="19" t="s">
        <v>233</v>
      </c>
      <c r="B5" s="18" t="s">
        <v>232</v>
      </c>
      <c r="C5" s="18"/>
      <c r="D5" s="125">
        <f>+'YEAR-END ACTUALS (DUE AUG 15)'!F10</f>
        <v>0</v>
      </c>
    </row>
    <row r="6" spans="1:4" ht="15.5" x14ac:dyDescent="0.35">
      <c r="A6" s="9" t="s">
        <v>231</v>
      </c>
      <c r="B6" s="36" t="s">
        <v>230</v>
      </c>
      <c r="C6" s="18"/>
      <c r="D6" s="125">
        <f>+'YEAR-END ACTUALS (DUE AUG 15)'!F11</f>
        <v>0</v>
      </c>
    </row>
    <row r="7" spans="1:4" ht="15.5" x14ac:dyDescent="0.35">
      <c r="A7" s="19" t="s">
        <v>229</v>
      </c>
      <c r="B7" s="18" t="s">
        <v>228</v>
      </c>
      <c r="C7" s="8"/>
      <c r="D7" s="125">
        <f>+'YEAR-END ACTUALS (DUE AUG 15)'!F12</f>
        <v>0</v>
      </c>
    </row>
    <row r="8" spans="1:4" ht="15.5" x14ac:dyDescent="0.35">
      <c r="A8" s="9" t="s">
        <v>227</v>
      </c>
      <c r="B8" s="8" t="s">
        <v>2</v>
      </c>
      <c r="C8" s="8"/>
      <c r="D8" s="125">
        <f>+'YEAR-END ACTUALS (DUE AUG 15)'!F13</f>
        <v>0</v>
      </c>
    </row>
    <row r="9" spans="1:4" ht="15.5" x14ac:dyDescent="0.35">
      <c r="A9" s="9" t="s">
        <v>226</v>
      </c>
      <c r="B9" s="8" t="s">
        <v>225</v>
      </c>
      <c r="C9" s="8"/>
      <c r="D9" s="125">
        <f>+'YEAR-END ACTUALS (DUE AUG 15)'!F14</f>
        <v>0</v>
      </c>
    </row>
    <row r="10" spans="1:4" ht="15.5" x14ac:dyDescent="0.35">
      <c r="A10" s="13" t="s">
        <v>224</v>
      </c>
      <c r="B10" s="35" t="s">
        <v>64</v>
      </c>
      <c r="C10" s="11"/>
      <c r="D10" s="90">
        <f>SUM(D11:D12)</f>
        <v>0</v>
      </c>
    </row>
    <row r="11" spans="1:4" ht="15.5" x14ac:dyDescent="0.35">
      <c r="A11" s="9" t="s">
        <v>223</v>
      </c>
      <c r="B11" s="8" t="s">
        <v>191</v>
      </c>
      <c r="C11" s="8"/>
      <c r="D11" s="125">
        <v>0</v>
      </c>
    </row>
    <row r="12" spans="1:4" ht="15.5" x14ac:dyDescent="0.35">
      <c r="A12" s="9" t="s">
        <v>222</v>
      </c>
      <c r="B12" s="8" t="s">
        <v>191</v>
      </c>
      <c r="C12" s="8"/>
      <c r="D12" s="125">
        <v>0</v>
      </c>
    </row>
    <row r="13" spans="1:4" ht="15.5" x14ac:dyDescent="0.35">
      <c r="A13" s="13" t="s">
        <v>221</v>
      </c>
      <c r="B13" s="35" t="s">
        <v>220</v>
      </c>
      <c r="C13" s="11"/>
      <c r="D13" s="90">
        <f>+D14</f>
        <v>0</v>
      </c>
    </row>
    <row r="14" spans="1:4" ht="15.5" x14ac:dyDescent="0.35">
      <c r="A14" s="9" t="s">
        <v>219</v>
      </c>
      <c r="B14" s="8" t="s">
        <v>191</v>
      </c>
      <c r="C14" s="18"/>
      <c r="D14" s="125">
        <v>0</v>
      </c>
    </row>
    <row r="15" spans="1:4" ht="15.5" x14ac:dyDescent="0.35">
      <c r="A15" s="13" t="s">
        <v>218</v>
      </c>
      <c r="B15" s="35" t="s">
        <v>62</v>
      </c>
      <c r="C15" s="11"/>
      <c r="D15" s="90">
        <f>SUM(D16:D21)</f>
        <v>0</v>
      </c>
    </row>
    <row r="16" spans="1:4" ht="15.5" x14ac:dyDescent="0.35">
      <c r="A16" s="9" t="s">
        <v>217</v>
      </c>
      <c r="B16" s="8" t="s">
        <v>216</v>
      </c>
      <c r="C16" s="8"/>
      <c r="D16" s="125">
        <f>('YEAR-END ACTUALS (DUE AUG 15)'!F16)</f>
        <v>0</v>
      </c>
    </row>
    <row r="17" spans="1:4" ht="15.5" x14ac:dyDescent="0.35">
      <c r="A17" s="9" t="s">
        <v>215</v>
      </c>
      <c r="B17" s="8" t="s">
        <v>214</v>
      </c>
      <c r="C17" s="18"/>
      <c r="D17" s="125">
        <f>('YEAR-END ACTUALS (DUE AUG 15)'!F17)</f>
        <v>0</v>
      </c>
    </row>
    <row r="18" spans="1:4" ht="15.5" x14ac:dyDescent="0.35">
      <c r="A18" s="9" t="s">
        <v>213</v>
      </c>
      <c r="B18" s="8" t="s">
        <v>212</v>
      </c>
      <c r="C18" s="8"/>
      <c r="D18" s="125">
        <f>('YEAR-END ACTUALS (DUE AUG 15)'!F18)</f>
        <v>0</v>
      </c>
    </row>
    <row r="19" spans="1:4" ht="15.5" x14ac:dyDescent="0.35">
      <c r="A19" s="9" t="s">
        <v>211</v>
      </c>
      <c r="B19" s="8" t="s">
        <v>210</v>
      </c>
      <c r="C19" s="8"/>
      <c r="D19" s="125">
        <f>('YEAR-END ACTUALS (DUE AUG 15)'!F19)</f>
        <v>0</v>
      </c>
    </row>
    <row r="20" spans="1:4" ht="15.5" x14ac:dyDescent="0.35">
      <c r="A20" s="9" t="s">
        <v>209</v>
      </c>
      <c r="B20" s="8" t="s">
        <v>208</v>
      </c>
      <c r="C20" s="18"/>
      <c r="D20" s="125">
        <f>('YEAR-END ACTUALS (DUE AUG 15)'!F20)</f>
        <v>0</v>
      </c>
    </row>
    <row r="21" spans="1:4" ht="15.5" x14ac:dyDescent="0.35">
      <c r="A21" s="9" t="s">
        <v>207</v>
      </c>
      <c r="B21" s="8" t="s">
        <v>90</v>
      </c>
      <c r="C21" s="8"/>
      <c r="D21" s="125">
        <v>0</v>
      </c>
    </row>
    <row r="22" spans="1:4" ht="15.5" x14ac:dyDescent="0.35">
      <c r="A22" s="13" t="s">
        <v>206</v>
      </c>
      <c r="B22" s="35" t="s">
        <v>61</v>
      </c>
      <c r="C22" s="11"/>
      <c r="D22" s="90">
        <f>SUM(D23:D28)</f>
        <v>0</v>
      </c>
    </row>
    <row r="23" spans="1:4" ht="15.5" x14ac:dyDescent="0.35">
      <c r="A23" s="9" t="s">
        <v>205</v>
      </c>
      <c r="B23" s="8" t="s">
        <v>3</v>
      </c>
      <c r="C23" s="18"/>
      <c r="D23" s="125">
        <f>('YEAR-END ACTUALS (DUE AUG 15)'!F22)</f>
        <v>0</v>
      </c>
    </row>
    <row r="24" spans="1:4" ht="15.5" x14ac:dyDescent="0.35">
      <c r="A24" s="9" t="s">
        <v>204</v>
      </c>
      <c r="B24" s="8" t="s">
        <v>4</v>
      </c>
      <c r="C24" s="18"/>
      <c r="D24" s="125">
        <f>('YEAR-END ACTUALS (DUE AUG 15)'!F23)</f>
        <v>0</v>
      </c>
    </row>
    <row r="25" spans="1:4" ht="15.5" x14ac:dyDescent="0.35">
      <c r="A25" s="9" t="s">
        <v>203</v>
      </c>
      <c r="B25" s="8" t="s">
        <v>5</v>
      </c>
      <c r="C25" s="8"/>
      <c r="D25" s="125">
        <f>('YEAR-END ACTUALS (DUE AUG 15)'!F24)</f>
        <v>0</v>
      </c>
    </row>
    <row r="26" spans="1:4" ht="15.5" x14ac:dyDescent="0.35">
      <c r="A26" s="9" t="s">
        <v>202</v>
      </c>
      <c r="B26" s="8" t="s">
        <v>6</v>
      </c>
      <c r="C26" s="8"/>
      <c r="D26" s="125">
        <f>('YEAR-END ACTUALS (DUE AUG 15)'!F25)</f>
        <v>0</v>
      </c>
    </row>
    <row r="27" spans="1:4" ht="15.5" x14ac:dyDescent="0.35">
      <c r="A27" s="9" t="s">
        <v>201</v>
      </c>
      <c r="B27" s="8" t="s">
        <v>90</v>
      </c>
      <c r="C27" s="18"/>
      <c r="D27" s="125">
        <v>0</v>
      </c>
    </row>
    <row r="28" spans="1:4" ht="15.5" x14ac:dyDescent="0.35">
      <c r="A28" s="9" t="s">
        <v>200</v>
      </c>
      <c r="B28" s="8" t="s">
        <v>90</v>
      </c>
      <c r="C28" s="18"/>
      <c r="D28" s="125">
        <v>0</v>
      </c>
    </row>
    <row r="29" spans="1:4" ht="15.5" x14ac:dyDescent="0.35">
      <c r="A29" s="13" t="s">
        <v>199</v>
      </c>
      <c r="B29" s="35" t="s">
        <v>60</v>
      </c>
      <c r="C29" s="11"/>
      <c r="D29" s="90">
        <f>SUM(D30:D33)</f>
        <v>0</v>
      </c>
    </row>
    <row r="30" spans="1:4" ht="15.5" x14ac:dyDescent="0.35">
      <c r="A30" s="9" t="s">
        <v>198</v>
      </c>
      <c r="B30" s="8" t="s">
        <v>486</v>
      </c>
      <c r="C30" s="18"/>
      <c r="D30" s="125">
        <f>+'YEAR-END ACTUALS (DUE AUG 15)'!F29</f>
        <v>0</v>
      </c>
    </row>
    <row r="31" spans="1:4" ht="15.5" x14ac:dyDescent="0.35">
      <c r="A31" s="9" t="s">
        <v>197</v>
      </c>
      <c r="B31" s="8" t="s">
        <v>191</v>
      </c>
      <c r="C31" s="8"/>
      <c r="D31" s="125">
        <f>+'YEAR-END ACTUALS (DUE AUG 15)'!F30+'YEAR-END ACTUALS (DUE AUG 15)'!F31</f>
        <v>0</v>
      </c>
    </row>
    <row r="32" spans="1:4" ht="15.5" x14ac:dyDescent="0.35">
      <c r="A32" s="9" t="s">
        <v>196</v>
      </c>
      <c r="B32" s="8" t="s">
        <v>191</v>
      </c>
      <c r="C32" s="8"/>
      <c r="D32" s="125">
        <f>+'YEAR-END ACTUALS (DUE AUG 15)'!F32</f>
        <v>0</v>
      </c>
    </row>
    <row r="33" spans="1:5" ht="15.5" x14ac:dyDescent="0.35">
      <c r="A33" s="9" t="s">
        <v>195</v>
      </c>
      <c r="B33" s="8" t="str">
        <f>+'YEAR-END ACTUALS (DUE AUG 15)'!A28</f>
        <v>44002 - UK Final Accounting Income</v>
      </c>
      <c r="C33" s="18"/>
      <c r="D33" s="125">
        <f>+'YEAR-END ACTUALS (DUE AUG 15)'!F28</f>
        <v>0</v>
      </c>
    </row>
    <row r="34" spans="1:5" ht="15.5" x14ac:dyDescent="0.35">
      <c r="A34" s="13" t="s">
        <v>194</v>
      </c>
      <c r="B34" s="35" t="s">
        <v>59</v>
      </c>
      <c r="C34" s="11"/>
      <c r="D34" s="90">
        <f>SUM(D35:D36)</f>
        <v>0</v>
      </c>
    </row>
    <row r="35" spans="1:5" ht="15.5" x14ac:dyDescent="0.35">
      <c r="A35" s="9" t="s">
        <v>193</v>
      </c>
      <c r="B35" s="8" t="s">
        <v>191</v>
      </c>
      <c r="C35" s="8"/>
      <c r="D35" s="125">
        <f>'YEAR-END ACTUALS (DUE AUG 15)'!F27</f>
        <v>0</v>
      </c>
    </row>
    <row r="36" spans="1:5" ht="16" thickBot="1" x14ac:dyDescent="0.4">
      <c r="A36" s="9" t="s">
        <v>192</v>
      </c>
      <c r="B36" s="8" t="s">
        <v>191</v>
      </c>
      <c r="C36" s="8"/>
      <c r="D36" s="126">
        <v>0</v>
      </c>
    </row>
    <row r="37" spans="1:5" ht="16.5" thickTop="1" thickBot="1" x14ac:dyDescent="0.4">
      <c r="A37" s="9"/>
      <c r="B37" s="3" t="s">
        <v>58</v>
      </c>
      <c r="C37" s="8"/>
      <c r="D37" s="5">
        <f>+D34+D29+D22+D15+D13+D10+D4</f>
        <v>0</v>
      </c>
    </row>
    <row r="38" spans="1:5" ht="26.5" thickTop="1" thickBot="1" x14ac:dyDescent="0.7">
      <c r="A38" s="33"/>
      <c r="B38" s="32" t="s">
        <v>57</v>
      </c>
      <c r="C38" s="31"/>
      <c r="D38" s="30"/>
    </row>
    <row r="39" spans="1:5" ht="16" thickTop="1" x14ac:dyDescent="0.35">
      <c r="A39" s="13" t="s">
        <v>190</v>
      </c>
      <c r="B39" s="12" t="s">
        <v>189</v>
      </c>
      <c r="C39" s="35"/>
      <c r="D39" s="17"/>
    </row>
    <row r="40" spans="1:5" ht="15.5" x14ac:dyDescent="0.35">
      <c r="A40" s="9" t="s">
        <v>188</v>
      </c>
      <c r="B40" s="8" t="s">
        <v>187</v>
      </c>
      <c r="C40" s="8"/>
      <c r="D40" s="125">
        <f>'YEAR-END ACTUALS (DUE AUG 15)'!F36+'YEAR-END ACTUALS (DUE AUG 15)'!F37+'YEAR-END ACTUALS (DUE AUG 15)'!F38</f>
        <v>0</v>
      </c>
      <c r="E40" s="91"/>
    </row>
    <row r="41" spans="1:5" ht="15.5" x14ac:dyDescent="0.35">
      <c r="A41" s="9" t="s">
        <v>186</v>
      </c>
      <c r="B41" s="8" t="s">
        <v>185</v>
      </c>
      <c r="C41" s="8"/>
      <c r="D41" s="125">
        <v>0</v>
      </c>
    </row>
    <row r="42" spans="1:5" ht="15.5" x14ac:dyDescent="0.35">
      <c r="A42" s="9" t="s">
        <v>184</v>
      </c>
      <c r="B42" s="8" t="s">
        <v>183</v>
      </c>
      <c r="C42" s="8"/>
      <c r="D42" s="125">
        <v>0</v>
      </c>
    </row>
    <row r="43" spans="1:5" ht="15.5" x14ac:dyDescent="0.35">
      <c r="A43" s="9" t="s">
        <v>182</v>
      </c>
      <c r="B43" s="8" t="s">
        <v>181</v>
      </c>
      <c r="C43" s="8"/>
      <c r="D43" s="127">
        <v>0</v>
      </c>
    </row>
    <row r="44" spans="1:5" ht="15.5" x14ac:dyDescent="0.35">
      <c r="A44" s="9" t="s">
        <v>180</v>
      </c>
      <c r="B44" s="8" t="s">
        <v>179</v>
      </c>
      <c r="C44" s="8"/>
      <c r="D44" s="125">
        <v>0</v>
      </c>
    </row>
    <row r="45" spans="1:5" ht="15.5" x14ac:dyDescent="0.35">
      <c r="A45" s="9" t="s">
        <v>178</v>
      </c>
      <c r="B45" s="8" t="s">
        <v>177</v>
      </c>
      <c r="C45" s="8"/>
      <c r="D45" s="125">
        <v>0</v>
      </c>
    </row>
    <row r="46" spans="1:5" ht="15.5" x14ac:dyDescent="0.35">
      <c r="A46" s="9" t="s">
        <v>176</v>
      </c>
      <c r="B46" s="8" t="s">
        <v>175</v>
      </c>
      <c r="C46" s="8"/>
      <c r="D46" s="125">
        <v>0</v>
      </c>
    </row>
    <row r="47" spans="1:5" ht="16" thickBot="1" x14ac:dyDescent="0.4">
      <c r="A47" s="9" t="s">
        <v>174</v>
      </c>
      <c r="B47" s="8" t="s">
        <v>173</v>
      </c>
      <c r="C47" s="8"/>
      <c r="D47" s="126">
        <v>0</v>
      </c>
    </row>
    <row r="48" spans="1:5" ht="16.5" thickTop="1" thickBot="1" x14ac:dyDescent="0.4">
      <c r="A48" s="4"/>
      <c r="B48" s="3" t="s">
        <v>172</v>
      </c>
      <c r="C48" s="3"/>
      <c r="D48" s="5">
        <f>SUM(D40:D47)</f>
        <v>0</v>
      </c>
    </row>
    <row r="49" spans="1:4" ht="16.5" thickTop="1" thickBot="1" x14ac:dyDescent="0.4">
      <c r="A49" s="4" t="s">
        <v>171</v>
      </c>
      <c r="B49" s="3"/>
      <c r="C49" s="3"/>
      <c r="D49" s="34">
        <f>+D37+D48</f>
        <v>0</v>
      </c>
    </row>
    <row r="50" spans="1:4" ht="26.5" thickTop="1" thickBot="1" x14ac:dyDescent="0.7">
      <c r="A50" s="33"/>
      <c r="B50" s="32" t="s">
        <v>48</v>
      </c>
      <c r="C50" s="31"/>
      <c r="D50" s="30"/>
    </row>
    <row r="51" spans="1:4" ht="16" thickTop="1" x14ac:dyDescent="0.35">
      <c r="A51" s="13" t="s">
        <v>170</v>
      </c>
      <c r="B51" s="12" t="s">
        <v>47</v>
      </c>
      <c r="C51" s="12"/>
      <c r="D51" s="17"/>
    </row>
    <row r="52" spans="1:4" ht="15.5" x14ac:dyDescent="0.35">
      <c r="A52" s="9" t="s">
        <v>169</v>
      </c>
      <c r="B52" s="8" t="s">
        <v>168</v>
      </c>
      <c r="C52" s="8"/>
      <c r="D52" s="125">
        <f>+'YEAR-END ACTUALS (DUE AUG 15)'!F45+'YEAR-END ACTUALS (DUE AUG 15)'!F46+'YEAR-END ACTUALS (DUE AUG 15)'!F47</f>
        <v>0</v>
      </c>
    </row>
    <row r="53" spans="1:4" ht="15.5" x14ac:dyDescent="0.35">
      <c r="A53" s="9" t="s">
        <v>167</v>
      </c>
      <c r="B53" s="8" t="s">
        <v>166</v>
      </c>
      <c r="C53" s="8"/>
      <c r="D53" s="125">
        <v>0</v>
      </c>
    </row>
    <row r="54" spans="1:4" ht="15.5" x14ac:dyDescent="0.35">
      <c r="A54" s="9" t="s">
        <v>165</v>
      </c>
      <c r="B54" s="8" t="s">
        <v>164</v>
      </c>
      <c r="C54" s="8"/>
      <c r="D54" s="125">
        <v>0</v>
      </c>
    </row>
    <row r="55" spans="1:4" ht="15.5" x14ac:dyDescent="0.35">
      <c r="A55" s="9" t="s">
        <v>163</v>
      </c>
      <c r="B55" s="8" t="s">
        <v>162</v>
      </c>
      <c r="C55" s="8"/>
      <c r="D55" s="125">
        <v>0</v>
      </c>
    </row>
    <row r="56" spans="1:4" ht="15.5" x14ac:dyDescent="0.35">
      <c r="A56" s="9" t="s">
        <v>161</v>
      </c>
      <c r="B56" s="8" t="s">
        <v>160</v>
      </c>
      <c r="C56" s="8"/>
      <c r="D56" s="125">
        <v>0</v>
      </c>
    </row>
    <row r="57" spans="1:4" ht="15.5" x14ac:dyDescent="0.35">
      <c r="A57" s="9" t="s">
        <v>159</v>
      </c>
      <c r="B57" s="8" t="s">
        <v>158</v>
      </c>
      <c r="C57" s="8"/>
      <c r="D57" s="125">
        <v>0</v>
      </c>
    </row>
    <row r="58" spans="1:4" ht="15.5" x14ac:dyDescent="0.35">
      <c r="A58" s="9" t="s">
        <v>157</v>
      </c>
      <c r="B58" s="8" t="s">
        <v>156</v>
      </c>
      <c r="C58" s="8"/>
      <c r="D58" s="125">
        <v>0</v>
      </c>
    </row>
    <row r="59" spans="1:4" ht="15.5" x14ac:dyDescent="0.35">
      <c r="A59" s="9" t="s">
        <v>155</v>
      </c>
      <c r="B59" s="8" t="s">
        <v>261</v>
      </c>
      <c r="C59" s="8"/>
      <c r="D59" s="125">
        <f>+'YEAR-END ACTUALS (DUE AUG 15)'!F48</f>
        <v>0</v>
      </c>
    </row>
    <row r="60" spans="1:4" ht="16" thickBot="1" x14ac:dyDescent="0.4">
      <c r="A60" s="9" t="s">
        <v>154</v>
      </c>
      <c r="B60" s="8" t="s">
        <v>153</v>
      </c>
      <c r="C60" s="8"/>
      <c r="D60" s="126">
        <v>0</v>
      </c>
    </row>
    <row r="61" spans="1:4" ht="16" thickTop="1" x14ac:dyDescent="0.35">
      <c r="A61" s="9"/>
      <c r="B61" s="15" t="s">
        <v>152</v>
      </c>
      <c r="C61" s="8"/>
      <c r="D61" s="14">
        <f>SUM(D52:D60)</f>
        <v>0</v>
      </c>
    </row>
    <row r="62" spans="1:4" ht="16" thickBot="1" x14ac:dyDescent="0.4">
      <c r="A62" s="29" t="s">
        <v>151</v>
      </c>
      <c r="B62" s="28" t="s">
        <v>150</v>
      </c>
      <c r="C62" s="27"/>
      <c r="D62" s="26"/>
    </row>
    <row r="63" spans="1:4" ht="16.5" thickTop="1" thickBot="1" x14ac:dyDescent="0.4">
      <c r="A63" s="23"/>
      <c r="B63" s="22" t="s">
        <v>149</v>
      </c>
      <c r="C63" s="21"/>
      <c r="D63" s="20"/>
    </row>
    <row r="64" spans="1:4" ht="16" thickTop="1" x14ac:dyDescent="0.35">
      <c r="A64" s="19" t="s">
        <v>148</v>
      </c>
      <c r="B64" s="18" t="s">
        <v>147</v>
      </c>
      <c r="C64" s="18"/>
      <c r="D64" s="128">
        <f>+'YEAR-END ACTUALS (DUE AUG 15)'!F90</f>
        <v>0</v>
      </c>
    </row>
    <row r="65" spans="1:4" ht="15.5" x14ac:dyDescent="0.35">
      <c r="A65" s="9" t="s">
        <v>146</v>
      </c>
      <c r="B65" s="8" t="s">
        <v>145</v>
      </c>
      <c r="C65" s="8"/>
      <c r="D65" s="125">
        <f>+'YEAR-END ACTUALS (DUE AUG 15)'!F91</f>
        <v>0</v>
      </c>
    </row>
    <row r="66" spans="1:4" ht="15.5" x14ac:dyDescent="0.35">
      <c r="A66" s="9" t="s">
        <v>144</v>
      </c>
      <c r="B66" s="8" t="s">
        <v>143</v>
      </c>
      <c r="C66" s="8"/>
      <c r="D66" s="125">
        <f>+'YEAR-END ACTUALS (DUE AUG 15)'!F92+'YEAR-END ACTUALS (DUE AUG 15)'!F96+'YEAR-END ACTUALS (DUE AUG 15)'!F98</f>
        <v>0</v>
      </c>
    </row>
    <row r="67" spans="1:4" ht="15.5" x14ac:dyDescent="0.35">
      <c r="A67" s="9" t="s">
        <v>142</v>
      </c>
      <c r="B67" s="8" t="s">
        <v>141</v>
      </c>
      <c r="C67" s="8"/>
      <c r="D67" s="125">
        <f>+'YEAR-END ACTUALS (DUE AUG 15)'!F99</f>
        <v>0</v>
      </c>
    </row>
    <row r="68" spans="1:4" ht="15.5" x14ac:dyDescent="0.35">
      <c r="A68" s="9" t="s">
        <v>140</v>
      </c>
      <c r="B68" s="8" t="s">
        <v>139</v>
      </c>
      <c r="C68" s="8"/>
      <c r="D68" s="125">
        <f>+'YEAR-END ACTUALS (DUE AUG 15)'!F93</f>
        <v>0</v>
      </c>
    </row>
    <row r="69" spans="1:4" ht="15.5" x14ac:dyDescent="0.35">
      <c r="A69" s="9" t="s">
        <v>138</v>
      </c>
      <c r="B69" s="8" t="s">
        <v>137</v>
      </c>
      <c r="C69" s="8"/>
      <c r="D69" s="125">
        <f>+'YEAR-END ACTUALS (DUE AUG 15)'!F94+'YEAR-END ACTUALS (DUE AUG 15)'!F97</f>
        <v>0</v>
      </c>
    </row>
    <row r="70" spans="1:4" ht="15.5" x14ac:dyDescent="0.35">
      <c r="A70" s="9" t="s">
        <v>136</v>
      </c>
      <c r="B70" s="8" t="s">
        <v>133</v>
      </c>
      <c r="C70" s="8"/>
      <c r="D70" s="125">
        <f>+'YEAR-END ACTUALS (DUE AUG 15)'!F95</f>
        <v>0</v>
      </c>
    </row>
    <row r="71" spans="1:4" ht="15.5" x14ac:dyDescent="0.35">
      <c r="A71" s="9" t="s">
        <v>135</v>
      </c>
      <c r="B71" s="8" t="s">
        <v>133</v>
      </c>
      <c r="C71" s="8"/>
      <c r="D71" s="125">
        <v>0</v>
      </c>
    </row>
    <row r="72" spans="1:4" ht="16" thickBot="1" x14ac:dyDescent="0.4">
      <c r="A72" s="9" t="s">
        <v>134</v>
      </c>
      <c r="B72" s="8" t="s">
        <v>133</v>
      </c>
      <c r="C72" s="8"/>
      <c r="D72" s="126">
        <v>0</v>
      </c>
    </row>
    <row r="73" spans="1:4" ht="16.5" thickTop="1" thickBot="1" x14ac:dyDescent="0.4">
      <c r="A73" s="7"/>
      <c r="B73" s="6" t="s">
        <v>132</v>
      </c>
      <c r="C73" s="25"/>
      <c r="D73" s="24">
        <f>SUM(D64:D72)</f>
        <v>0</v>
      </c>
    </row>
    <row r="74" spans="1:4" ht="16.5" thickTop="1" thickBot="1" x14ac:dyDescent="0.4">
      <c r="A74" s="23"/>
      <c r="B74" s="22" t="s">
        <v>131</v>
      </c>
      <c r="C74" s="21"/>
      <c r="D74" s="20"/>
    </row>
    <row r="75" spans="1:4" ht="16" thickTop="1" x14ac:dyDescent="0.35">
      <c r="A75" s="19" t="s">
        <v>130</v>
      </c>
      <c r="B75" s="18" t="s">
        <v>129</v>
      </c>
      <c r="C75" s="18"/>
      <c r="D75" s="128">
        <f>+'YEAR-END ACTUALS (DUE AUG 15)'!F101+'YEAR-END ACTUALS (DUE AUG 15)'!F104</f>
        <v>0</v>
      </c>
    </row>
    <row r="76" spans="1:4" ht="16" thickBot="1" x14ac:dyDescent="0.4">
      <c r="A76" s="9" t="s">
        <v>128</v>
      </c>
      <c r="B76" s="8" t="s">
        <v>127</v>
      </c>
      <c r="C76" s="8"/>
      <c r="D76" s="126">
        <f>+'YEAR-END ACTUALS (DUE AUG 15)'!F102+'YEAR-END ACTUALS (DUE AUG 15)'!F103+'YEAR-END ACTUALS (DUE AUG 15)'!F105+'YEAR-END ACTUALS (DUE AUG 15)'!F106+'YEAR-END ACTUALS (DUE AUG 15)'!F107</f>
        <v>0</v>
      </c>
    </row>
    <row r="77" spans="1:4" ht="16.5" thickTop="1" thickBot="1" x14ac:dyDescent="0.4">
      <c r="A77" s="7"/>
      <c r="B77" s="6" t="s">
        <v>126</v>
      </c>
      <c r="C77" s="25"/>
      <c r="D77" s="24">
        <f>SUM(D75:D76)</f>
        <v>0</v>
      </c>
    </row>
    <row r="78" spans="1:4" ht="16.5" thickTop="1" thickBot="1" x14ac:dyDescent="0.4">
      <c r="A78" s="23"/>
      <c r="B78" s="22" t="s">
        <v>125</v>
      </c>
      <c r="C78" s="21"/>
      <c r="D78" s="20"/>
    </row>
    <row r="79" spans="1:4" ht="16" thickTop="1" x14ac:dyDescent="0.35">
      <c r="A79" s="19" t="s">
        <v>124</v>
      </c>
      <c r="B79" s="18" t="s">
        <v>122</v>
      </c>
      <c r="C79" s="18"/>
      <c r="D79" s="128">
        <f>+'YEAR-END ACTUALS (DUE AUG 15)'!F52</f>
        <v>0</v>
      </c>
    </row>
    <row r="80" spans="1:4" ht="16" thickBot="1" x14ac:dyDescent="0.4">
      <c r="A80" s="9" t="s">
        <v>123</v>
      </c>
      <c r="B80" s="8" t="s">
        <v>122</v>
      </c>
      <c r="C80" s="8"/>
      <c r="D80" s="126">
        <v>0</v>
      </c>
    </row>
    <row r="81" spans="1:4" ht="16.5" thickTop="1" thickBot="1" x14ac:dyDescent="0.4">
      <c r="A81" s="9"/>
      <c r="B81" s="15" t="s">
        <v>121</v>
      </c>
      <c r="C81" s="15"/>
      <c r="D81" s="5">
        <f>SUM(D79:D80)</f>
        <v>0</v>
      </c>
    </row>
    <row r="82" spans="1:4" ht="16" thickTop="1" x14ac:dyDescent="0.35">
      <c r="A82" s="9"/>
      <c r="B82" s="15" t="s">
        <v>120</v>
      </c>
      <c r="C82" s="15"/>
      <c r="D82" s="14">
        <f>+D81+D77+D73</f>
        <v>0</v>
      </c>
    </row>
    <row r="83" spans="1:4" ht="15.5" x14ac:dyDescent="0.35">
      <c r="A83" s="13" t="s">
        <v>119</v>
      </c>
      <c r="B83" s="12" t="s">
        <v>118</v>
      </c>
      <c r="C83" s="11"/>
      <c r="D83" s="17"/>
    </row>
    <row r="84" spans="1:4" ht="15.5" x14ac:dyDescent="0.35">
      <c r="A84" s="9" t="s">
        <v>117</v>
      </c>
      <c r="B84" s="8" t="s">
        <v>116</v>
      </c>
      <c r="C84" s="8"/>
      <c r="D84" s="125">
        <f>+'YEAR-END ACTUALS (DUE AUG 15)'!F109</f>
        <v>0</v>
      </c>
    </row>
    <row r="85" spans="1:4" ht="15.5" x14ac:dyDescent="0.35">
      <c r="A85" s="9" t="s">
        <v>115</v>
      </c>
      <c r="B85" s="8" t="s">
        <v>114</v>
      </c>
      <c r="C85" s="8"/>
      <c r="D85" s="125">
        <f>+'YEAR-END ACTUALS (DUE AUG 15)'!E85+'YEAR-END ACTUALS (DUE AUG 15)'!F85</f>
        <v>0</v>
      </c>
    </row>
    <row r="86" spans="1:4" ht="15.5" x14ac:dyDescent="0.35">
      <c r="A86" s="9" t="s">
        <v>113</v>
      </c>
      <c r="B86" s="8" t="s">
        <v>112</v>
      </c>
      <c r="C86" s="8"/>
      <c r="D86" s="125">
        <f>+'YEAR-END ACTUALS (DUE AUG 15)'!F110</f>
        <v>0</v>
      </c>
    </row>
    <row r="87" spans="1:4" ht="15.5" x14ac:dyDescent="0.35">
      <c r="A87" s="9" t="s">
        <v>111</v>
      </c>
      <c r="B87" s="8" t="s">
        <v>110</v>
      </c>
      <c r="C87" s="8"/>
      <c r="D87" s="125">
        <v>0</v>
      </c>
    </row>
    <row r="88" spans="1:4" ht="15.5" x14ac:dyDescent="0.35">
      <c r="A88" s="9" t="s">
        <v>109</v>
      </c>
      <c r="B88" s="8" t="s">
        <v>108</v>
      </c>
      <c r="C88" s="8"/>
      <c r="D88" s="129">
        <v>0</v>
      </c>
    </row>
    <row r="89" spans="1:4" ht="16" thickBot="1" x14ac:dyDescent="0.4">
      <c r="A89" s="9" t="s">
        <v>107</v>
      </c>
      <c r="B89" s="8" t="s">
        <v>90</v>
      </c>
      <c r="C89" s="8"/>
      <c r="D89" s="126">
        <f>+'YEAR-END ACTUALS (DUE AUG 15)'!F111+'YEAR-END ACTUALS (DUE AUG 15)'!F112+'YEAR-END ACTUALS (DUE AUG 15)'!F113+'YEAR-END ACTUALS (DUE AUG 15)'!F114+'YEAR-END ACTUALS (DUE AUG 15)'!F115+'YEAR-END ACTUALS (DUE AUG 15)'!F116+'YEAR-END ACTUALS (DUE AUG 15)'!F117+'YEAR-END ACTUALS (DUE AUG 15)'!F118+'YEAR-END ACTUALS (DUE AUG 15)'!F119+'YEAR-END ACTUALS (DUE AUG 15)'!F120+'YEAR-END ACTUALS (DUE AUG 15)'!F121+'YEAR-END ACTUALS (DUE AUG 15)'!F122+'YEAR-END ACTUALS (DUE AUG 15)'!F123+'YEAR-END ACTUALS (DUE AUG 15)'!F124+'YEAR-END ACTUALS (DUE AUG 15)'!F125+'YEAR-END ACTUALS (DUE AUG 15)'!F126</f>
        <v>0</v>
      </c>
    </row>
    <row r="90" spans="1:4" ht="16" thickTop="1" x14ac:dyDescent="0.35">
      <c r="A90" s="9"/>
      <c r="B90" s="15" t="s">
        <v>106</v>
      </c>
      <c r="C90" s="15"/>
      <c r="D90" s="14">
        <f>SUM(D84:D89)</f>
        <v>0</v>
      </c>
    </row>
    <row r="91" spans="1:4" ht="15.5" x14ac:dyDescent="0.35">
      <c r="A91" s="13" t="s">
        <v>105</v>
      </c>
      <c r="B91" s="12" t="s">
        <v>45</v>
      </c>
      <c r="C91" s="11"/>
      <c r="D91" s="10"/>
    </row>
    <row r="92" spans="1:4" ht="15.5" x14ac:dyDescent="0.35">
      <c r="A92" s="9" t="s">
        <v>104</v>
      </c>
      <c r="B92" s="8" t="s">
        <v>103</v>
      </c>
      <c r="C92" s="8"/>
      <c r="D92" s="125">
        <f>+'YEAR-END ACTUALS (DUE AUG 15)'!F130</f>
        <v>0</v>
      </c>
    </row>
    <row r="93" spans="1:4" ht="15.5" x14ac:dyDescent="0.35">
      <c r="A93" s="9" t="s">
        <v>102</v>
      </c>
      <c r="B93" s="8" t="s">
        <v>101</v>
      </c>
      <c r="C93" s="8"/>
      <c r="D93" s="125">
        <f>+'YEAR-END ACTUALS (DUE AUG 15)'!F131</f>
        <v>0</v>
      </c>
    </row>
    <row r="94" spans="1:4" ht="15.5" x14ac:dyDescent="0.35">
      <c r="A94" s="9" t="s">
        <v>100</v>
      </c>
      <c r="B94" s="8" t="s">
        <v>40</v>
      </c>
      <c r="C94" s="8"/>
      <c r="D94" s="125">
        <f>+'YEAR-END ACTUALS (DUE AUG 15)'!F132</f>
        <v>0</v>
      </c>
    </row>
    <row r="95" spans="1:4" ht="15.5" x14ac:dyDescent="0.35">
      <c r="A95" s="9" t="s">
        <v>99</v>
      </c>
      <c r="B95" s="8" t="s">
        <v>98</v>
      </c>
      <c r="C95" s="8"/>
      <c r="D95" s="125">
        <f>+'YEAR-END ACTUALS (DUE AUG 15)'!F133</f>
        <v>0</v>
      </c>
    </row>
    <row r="96" spans="1:4" ht="15.5" x14ac:dyDescent="0.35">
      <c r="A96" s="9" t="s">
        <v>97</v>
      </c>
      <c r="B96" s="8" t="s">
        <v>96</v>
      </c>
      <c r="C96" s="8"/>
      <c r="D96" s="125">
        <f>+'YEAR-END ACTUALS (DUE AUG 15)'!F134</f>
        <v>0</v>
      </c>
    </row>
    <row r="97" spans="1:4" ht="15.5" x14ac:dyDescent="0.35">
      <c r="A97" s="9" t="s">
        <v>95</v>
      </c>
      <c r="B97" s="8" t="s">
        <v>39</v>
      </c>
      <c r="C97" s="8"/>
      <c r="D97" s="125">
        <f>+'YEAR-END ACTUALS (DUE AUG 15)'!F128</f>
        <v>0</v>
      </c>
    </row>
    <row r="98" spans="1:4" ht="15.5" x14ac:dyDescent="0.35">
      <c r="A98" s="9" t="s">
        <v>94</v>
      </c>
      <c r="B98" s="8" t="s">
        <v>93</v>
      </c>
      <c r="C98" s="8"/>
      <c r="D98" s="125">
        <f>+'YEAR-END ACTUALS (DUE AUG 15)'!F129</f>
        <v>0</v>
      </c>
    </row>
    <row r="99" spans="1:4" ht="15.5" x14ac:dyDescent="0.35">
      <c r="A99" s="9" t="s">
        <v>92</v>
      </c>
      <c r="B99" s="8" t="s">
        <v>90</v>
      </c>
      <c r="C99" s="8"/>
      <c r="D99" s="129">
        <f>+'YEAR-END ACTUALS (DUE AUG 15)'!F135</f>
        <v>0</v>
      </c>
    </row>
    <row r="100" spans="1:4" ht="16" thickBot="1" x14ac:dyDescent="0.4">
      <c r="A100" s="9" t="s">
        <v>91</v>
      </c>
      <c r="B100" s="8" t="s">
        <v>90</v>
      </c>
      <c r="C100" s="8"/>
      <c r="D100" s="130">
        <v>0</v>
      </c>
    </row>
    <row r="101" spans="1:4" ht="16" thickTop="1" x14ac:dyDescent="0.35">
      <c r="A101" s="16"/>
      <c r="B101" s="15" t="s">
        <v>89</v>
      </c>
      <c r="C101" s="15"/>
      <c r="D101" s="14">
        <f>SUM(D92:D100)</f>
        <v>0</v>
      </c>
    </row>
    <row r="102" spans="1:4" ht="15.5" x14ac:dyDescent="0.35">
      <c r="A102" s="13" t="s">
        <v>88</v>
      </c>
      <c r="B102" s="12" t="s">
        <v>44</v>
      </c>
      <c r="C102" s="11"/>
      <c r="D102" s="10"/>
    </row>
    <row r="103" spans="1:4" ht="15.5" x14ac:dyDescent="0.35">
      <c r="A103" s="9" t="s">
        <v>87</v>
      </c>
      <c r="B103" s="8" t="s">
        <v>86</v>
      </c>
      <c r="C103" s="8"/>
      <c r="D103" s="125">
        <f>+'YEAR-END ACTUALS (DUE AUG 15)'!F137</f>
        <v>0</v>
      </c>
    </row>
    <row r="104" spans="1:4" ht="15.5" x14ac:dyDescent="0.35">
      <c r="A104" s="9" t="s">
        <v>85</v>
      </c>
      <c r="B104" s="8" t="s">
        <v>84</v>
      </c>
      <c r="C104" s="8"/>
      <c r="D104" s="125">
        <f>+'YEAR-END ACTUALS (DUE AUG 15)'!F138</f>
        <v>0</v>
      </c>
    </row>
    <row r="105" spans="1:4" ht="15.5" x14ac:dyDescent="0.35">
      <c r="A105" s="9" t="s">
        <v>83</v>
      </c>
      <c r="B105" s="8" t="s">
        <v>82</v>
      </c>
      <c r="C105" s="8"/>
      <c r="D105" s="125">
        <v>0</v>
      </c>
    </row>
    <row r="106" spans="1:4" ht="15.5" x14ac:dyDescent="0.35">
      <c r="A106" s="9" t="s">
        <v>81</v>
      </c>
      <c r="B106" s="8" t="s">
        <v>80</v>
      </c>
      <c r="C106" s="8"/>
      <c r="D106" s="125">
        <v>0</v>
      </c>
    </row>
    <row r="107" spans="1:4" ht="15.5" x14ac:dyDescent="0.35">
      <c r="A107" s="9" t="s">
        <v>79</v>
      </c>
      <c r="B107" s="8" t="s">
        <v>78</v>
      </c>
      <c r="C107" s="8"/>
      <c r="D107" s="125">
        <v>0</v>
      </c>
    </row>
    <row r="108" spans="1:4" ht="15.5" x14ac:dyDescent="0.35">
      <c r="A108" s="9" t="s">
        <v>77</v>
      </c>
      <c r="B108" s="8" t="s">
        <v>76</v>
      </c>
      <c r="C108" s="8"/>
      <c r="D108" s="125">
        <v>0</v>
      </c>
    </row>
    <row r="109" spans="1:4" ht="15.5" x14ac:dyDescent="0.35">
      <c r="A109" s="9" t="s">
        <v>75</v>
      </c>
      <c r="B109" s="8" t="s">
        <v>74</v>
      </c>
      <c r="C109" s="8"/>
      <c r="D109" s="125">
        <v>0</v>
      </c>
    </row>
    <row r="110" spans="1:4" ht="16" thickBot="1" x14ac:dyDescent="0.4">
      <c r="A110" s="9" t="s">
        <v>73</v>
      </c>
      <c r="B110" s="8" t="s">
        <v>72</v>
      </c>
      <c r="C110" s="8"/>
      <c r="D110" s="126">
        <v>0</v>
      </c>
    </row>
    <row r="111" spans="1:4" ht="16.5" thickTop="1" thickBot="1" x14ac:dyDescent="0.4">
      <c r="A111" s="7"/>
      <c r="B111" s="6" t="s">
        <v>71</v>
      </c>
      <c r="C111" s="6"/>
      <c r="D111" s="5">
        <f>SUM(D103:D110)</f>
        <v>0</v>
      </c>
    </row>
    <row r="112" spans="1:4" ht="16.5" thickTop="1" thickBot="1" x14ac:dyDescent="0.4">
      <c r="A112" s="4" t="s">
        <v>278</v>
      </c>
      <c r="B112" s="3"/>
      <c r="C112" s="3"/>
      <c r="D112" s="2">
        <f>+D111+D101+D90+D82+D61</f>
        <v>0</v>
      </c>
    </row>
    <row r="113" ht="15" thickTop="1" x14ac:dyDescent="0.35"/>
  </sheetData>
  <mergeCells count="2">
    <mergeCell ref="A2:C2"/>
    <mergeCell ref="A1:C1"/>
  </mergeCells>
  <pageMargins left="0.5" right="0.5" top="0.5" bottom="0.5" header="0.3" footer="0.3"/>
  <pageSetup scale="88" fitToHeight="7" orientation="portrait" r:id="rId1"/>
  <headerFooter>
    <oddFooter>&amp;LSPGE100W&amp;C&amp;P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1:C32"/>
  <sheetViews>
    <sheetView zoomScaleNormal="100" workbookViewId="0">
      <selection activeCell="H12" sqref="H12"/>
    </sheetView>
  </sheetViews>
  <sheetFormatPr defaultColWidth="9.26953125" defaultRowHeight="18.5" x14ac:dyDescent="0.45"/>
  <cols>
    <col min="1" max="1" width="65.7265625" style="43" customWidth="1"/>
    <col min="2" max="2" width="10.7265625" style="43" customWidth="1"/>
    <col min="3" max="3" width="30.7265625" style="43" customWidth="1"/>
    <col min="4" max="33" width="9.26953125" style="43"/>
    <col min="34" max="35" width="9.26953125" style="43" customWidth="1"/>
    <col min="36" max="16384" width="9.26953125" style="43"/>
  </cols>
  <sheetData>
    <row r="1" spans="1:3" x14ac:dyDescent="0.45">
      <c r="A1" s="150" t="s">
        <v>491</v>
      </c>
      <c r="B1" s="150"/>
      <c r="C1" s="150"/>
    </row>
    <row r="2" spans="1:3" ht="36" customHeight="1" thickBot="1" x14ac:dyDescent="0.5">
      <c r="A2" s="44" t="s">
        <v>70</v>
      </c>
      <c r="B2" s="45"/>
      <c r="C2" s="97">
        <f>+'YEAR-END ACTUALS (DUE AUG 15)'!F4</f>
        <v>0</v>
      </c>
    </row>
    <row r="3" spans="1:3" ht="36" customHeight="1" thickTop="1" thickBot="1" x14ac:dyDescent="0.5">
      <c r="A3" s="44" t="s">
        <v>69</v>
      </c>
      <c r="B3" s="42"/>
      <c r="C3" s="98" t="str">
        <f>'YEAR-END ACTUALS (DUE AUG 15)'!B4&amp;" County Extension District Board"</f>
        <v xml:space="preserve"> County Extension District Board</v>
      </c>
    </row>
    <row r="4" spans="1:3" s="48" customFormat="1" ht="19.5" thickTop="1" thickBot="1" x14ac:dyDescent="0.5">
      <c r="A4" s="46"/>
      <c r="B4" s="47"/>
    </row>
    <row r="5" spans="1:3" ht="56.5" thickTop="1" thickBot="1" x14ac:dyDescent="0.5">
      <c r="A5" s="148" t="s">
        <v>68</v>
      </c>
      <c r="B5" s="149"/>
      <c r="C5" s="49" t="s">
        <v>67</v>
      </c>
    </row>
    <row r="6" spans="1:3" ht="19.5" thickTop="1" thickBot="1" x14ac:dyDescent="0.5">
      <c r="A6" s="50" t="s">
        <v>66</v>
      </c>
      <c r="B6" s="51"/>
      <c r="C6" s="52"/>
    </row>
    <row r="7" spans="1:3" ht="28.5" customHeight="1" thickTop="1" x14ac:dyDescent="0.45">
      <c r="A7" s="53" t="s">
        <v>65</v>
      </c>
      <c r="B7" s="57"/>
      <c r="C7" s="55">
        <f>+'HIDE - DLG DETAIL REPORT'!D4</f>
        <v>0</v>
      </c>
    </row>
    <row r="8" spans="1:3" ht="28.5" customHeight="1" x14ac:dyDescent="0.45">
      <c r="A8" s="56" t="s">
        <v>64</v>
      </c>
      <c r="B8" s="57"/>
      <c r="C8" s="58">
        <f>+'HIDE - DLG DETAIL REPORT'!D10</f>
        <v>0</v>
      </c>
    </row>
    <row r="9" spans="1:3" ht="28.5" customHeight="1" x14ac:dyDescent="0.45">
      <c r="A9" s="56" t="s">
        <v>63</v>
      </c>
      <c r="B9" s="57"/>
      <c r="C9" s="58">
        <f>+'HIDE - DLG DETAIL REPORT'!D13</f>
        <v>0</v>
      </c>
    </row>
    <row r="10" spans="1:3" ht="28.5" customHeight="1" x14ac:dyDescent="0.45">
      <c r="A10" s="56" t="s">
        <v>62</v>
      </c>
      <c r="B10" s="57"/>
      <c r="C10" s="58">
        <f>+'HIDE - DLG DETAIL REPORT'!D15</f>
        <v>0</v>
      </c>
    </row>
    <row r="11" spans="1:3" ht="28.5" customHeight="1" x14ac:dyDescent="0.45">
      <c r="A11" s="56" t="s">
        <v>61</v>
      </c>
      <c r="B11" s="57"/>
      <c r="C11" s="58">
        <f>+'HIDE - DLG DETAIL REPORT'!D22</f>
        <v>0</v>
      </c>
    </row>
    <row r="12" spans="1:3" ht="28.5" customHeight="1" x14ac:dyDescent="0.45">
      <c r="A12" s="56" t="s">
        <v>60</v>
      </c>
      <c r="B12" s="57"/>
      <c r="C12" s="58">
        <f>+'HIDE - DLG DETAIL REPORT'!D29</f>
        <v>0</v>
      </c>
    </row>
    <row r="13" spans="1:3" ht="28.5" customHeight="1" thickBot="1" x14ac:dyDescent="0.5">
      <c r="A13" s="56" t="s">
        <v>59</v>
      </c>
      <c r="B13" s="57"/>
      <c r="C13" s="59">
        <f>+'HIDE - DLG DETAIL REPORT'!D34</f>
        <v>0</v>
      </c>
    </row>
    <row r="14" spans="1:3" ht="28.5" customHeight="1" thickTop="1" thickBot="1" x14ac:dyDescent="0.5">
      <c r="A14" s="60" t="s">
        <v>58</v>
      </c>
      <c r="B14" s="61"/>
      <c r="C14" s="62">
        <f>SUM(C7:C13)</f>
        <v>0</v>
      </c>
    </row>
    <row r="15" spans="1:3" ht="19.5" thickTop="1" thickBot="1" x14ac:dyDescent="0.5">
      <c r="A15" s="50" t="s">
        <v>57</v>
      </c>
      <c r="B15" s="51"/>
      <c r="C15" s="63"/>
    </row>
    <row r="16" spans="1:3" ht="28.5" customHeight="1" thickTop="1" x14ac:dyDescent="0.45">
      <c r="A16" s="53" t="s">
        <v>56</v>
      </c>
      <c r="B16" s="54"/>
      <c r="C16" s="64">
        <f>+'HIDE - DLG DETAIL REPORT'!D40</f>
        <v>0</v>
      </c>
    </row>
    <row r="17" spans="1:3" ht="28.5" customHeight="1" x14ac:dyDescent="0.45">
      <c r="A17" s="53" t="s">
        <v>55</v>
      </c>
      <c r="B17" s="54"/>
      <c r="C17" s="64">
        <f>+'HIDE - DLG DETAIL REPORT'!D41</f>
        <v>0</v>
      </c>
    </row>
    <row r="18" spans="1:3" ht="28.5" customHeight="1" x14ac:dyDescent="0.45">
      <c r="A18" s="53" t="s">
        <v>54</v>
      </c>
      <c r="B18" s="54"/>
      <c r="C18" s="65">
        <f>+'HIDE - DLG DETAIL REPORT'!D43</f>
        <v>0</v>
      </c>
    </row>
    <row r="19" spans="1:3" ht="28.5" customHeight="1" x14ac:dyDescent="0.45">
      <c r="A19" s="53" t="s">
        <v>53</v>
      </c>
      <c r="B19" s="54"/>
      <c r="C19" s="64">
        <f>+'HIDE - DLG DETAIL REPORT'!D44</f>
        <v>0</v>
      </c>
    </row>
    <row r="20" spans="1:3" ht="28.5" customHeight="1" x14ac:dyDescent="0.45">
      <c r="A20" s="53" t="s">
        <v>52</v>
      </c>
      <c r="B20" s="54"/>
      <c r="C20" s="64">
        <f>+'HIDE - DLG DETAIL REPORT'!D44</f>
        <v>0</v>
      </c>
    </row>
    <row r="21" spans="1:3" ht="28.5" customHeight="1" x14ac:dyDescent="0.45">
      <c r="A21" s="53" t="s">
        <v>51</v>
      </c>
      <c r="B21" s="54"/>
      <c r="C21" s="64">
        <f>+'HIDE - DLG DETAIL REPORT'!D45</f>
        <v>0</v>
      </c>
    </row>
    <row r="22" spans="1:3" ht="28.5" customHeight="1" thickBot="1" x14ac:dyDescent="0.5">
      <c r="A22" s="53" t="s">
        <v>50</v>
      </c>
      <c r="B22" s="54"/>
      <c r="C22" s="66">
        <f>+'HIDE - DLG DETAIL REPORT'!D46</f>
        <v>0</v>
      </c>
    </row>
    <row r="23" spans="1:3" ht="28.5" customHeight="1" thickBot="1" x14ac:dyDescent="0.5">
      <c r="A23" s="67" t="s">
        <v>49</v>
      </c>
      <c r="B23" s="54"/>
      <c r="C23" s="68">
        <f>+'HIDE - DLG DETAIL REPORT'!D48</f>
        <v>0</v>
      </c>
    </row>
    <row r="24" spans="1:3" ht="28.5" customHeight="1" thickBot="1" x14ac:dyDescent="0.5">
      <c r="A24" s="67" t="s">
        <v>241</v>
      </c>
      <c r="B24" s="54"/>
      <c r="C24" s="68">
        <f>SUM(C14+C23)</f>
        <v>0</v>
      </c>
    </row>
    <row r="25" spans="1:3" ht="19.5" thickTop="1" thickBot="1" x14ac:dyDescent="0.5">
      <c r="A25" s="50" t="s">
        <v>48</v>
      </c>
      <c r="B25" s="69"/>
      <c r="C25" s="70"/>
    </row>
    <row r="26" spans="1:3" ht="28.5" customHeight="1" thickTop="1" x14ac:dyDescent="0.45">
      <c r="A26" s="53" t="s">
        <v>47</v>
      </c>
      <c r="B26" s="54"/>
      <c r="C26" s="64">
        <f>+'HIDE - DLG DETAIL REPORT'!D61</f>
        <v>0</v>
      </c>
    </row>
    <row r="27" spans="1:3" ht="28.5" customHeight="1" x14ac:dyDescent="0.45">
      <c r="A27" s="53" t="s">
        <v>46</v>
      </c>
      <c r="B27" s="54"/>
      <c r="C27" s="58">
        <f>+'HIDE - DLG DETAIL REPORT'!D82</f>
        <v>0</v>
      </c>
    </row>
    <row r="28" spans="1:3" ht="28.5" customHeight="1" x14ac:dyDescent="0.45">
      <c r="A28" s="53" t="s">
        <v>118</v>
      </c>
      <c r="B28" s="54"/>
      <c r="C28" s="58">
        <f>+'HIDE - DLG DETAIL REPORT'!D90</f>
        <v>0</v>
      </c>
    </row>
    <row r="29" spans="1:3" ht="28.5" customHeight="1" x14ac:dyDescent="0.45">
      <c r="A29" s="53" t="s">
        <v>45</v>
      </c>
      <c r="B29" s="54"/>
      <c r="C29" s="58">
        <f>+'HIDE - DLG DETAIL REPORT'!D101</f>
        <v>0</v>
      </c>
    </row>
    <row r="30" spans="1:3" ht="28.5" customHeight="1" thickBot="1" x14ac:dyDescent="0.5">
      <c r="A30" s="53" t="s">
        <v>44</v>
      </c>
      <c r="B30" s="54"/>
      <c r="C30" s="59">
        <f>+'HIDE - DLG DETAIL REPORT'!D111</f>
        <v>0</v>
      </c>
    </row>
    <row r="31" spans="1:3" ht="28.5" customHeight="1" thickTop="1" thickBot="1" x14ac:dyDescent="0.5">
      <c r="A31" s="71" t="s">
        <v>43</v>
      </c>
      <c r="B31" s="72"/>
      <c r="C31" s="73">
        <f>SUM(C26:C30)</f>
        <v>0</v>
      </c>
    </row>
    <row r="32" spans="1:3" ht="19" thickTop="1" x14ac:dyDescent="0.45"/>
  </sheetData>
  <sheetProtection sheet="1" objects="1" scenarios="1"/>
  <mergeCells count="2">
    <mergeCell ref="A5:B5"/>
    <mergeCell ref="A1:C1"/>
  </mergeCells>
  <printOptions horizontalCentered="1"/>
  <pageMargins left="0.5" right="0.5" top="0.5" bottom="0.5" header="0.3" footer="0.3"/>
  <pageSetup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367F-90E3-4CBF-BA35-8DEA2A3D8C79}">
  <sheetPr codeName="Sheet5">
    <pageSetUpPr fitToPage="1"/>
  </sheetPr>
  <dimension ref="A1:D24"/>
  <sheetViews>
    <sheetView zoomScaleNormal="100" workbookViewId="0">
      <selection activeCell="B8" sqref="B8"/>
    </sheetView>
  </sheetViews>
  <sheetFormatPr defaultColWidth="9.26953125" defaultRowHeight="14.5" x14ac:dyDescent="0.35"/>
  <cols>
    <col min="1" max="1" width="30.7265625" style="83" customWidth="1"/>
    <col min="2" max="4" width="20.7265625" style="83" customWidth="1"/>
    <col min="5" max="16384" width="9.26953125" style="83"/>
  </cols>
  <sheetData>
    <row r="1" spans="1:4" ht="18.5" x14ac:dyDescent="0.45">
      <c r="A1" s="99" t="s">
        <v>589</v>
      </c>
      <c r="C1" s="100" t="s">
        <v>264</v>
      </c>
      <c r="D1" s="119">
        <f>+'YEAR-END ACTUALS (DUE AUG 15)'!B4</f>
        <v>0</v>
      </c>
    </row>
    <row r="2" spans="1:4" x14ac:dyDescent="0.35">
      <c r="A2" s="83" t="s">
        <v>262</v>
      </c>
      <c r="C2" s="100" t="s">
        <v>265</v>
      </c>
      <c r="D2" s="120" t="s">
        <v>276</v>
      </c>
    </row>
    <row r="3" spans="1:4" x14ac:dyDescent="0.35">
      <c r="A3" s="83" t="s">
        <v>263</v>
      </c>
      <c r="C3" s="100" t="s">
        <v>266</v>
      </c>
      <c r="D3" s="120">
        <f>+'YEAR-END ACTUALS (DUE AUG 15)'!F4</f>
        <v>0</v>
      </c>
    </row>
    <row r="5" spans="1:4" x14ac:dyDescent="0.35">
      <c r="C5" s="153" t="s">
        <v>268</v>
      </c>
      <c r="D5" s="153"/>
    </row>
    <row r="6" spans="1:4" x14ac:dyDescent="0.35">
      <c r="A6" s="101" t="s">
        <v>267</v>
      </c>
      <c r="B6" s="101" t="s">
        <v>9</v>
      </c>
      <c r="C6" s="118" t="s">
        <v>270</v>
      </c>
      <c r="D6" s="118" t="s">
        <v>271</v>
      </c>
    </row>
    <row r="7" spans="1:4" x14ac:dyDescent="0.35">
      <c r="A7" s="102" t="s">
        <v>484</v>
      </c>
      <c r="B7" s="103">
        <f>+'HIDE - DLG DETAIL REPORT'!D85</f>
        <v>0</v>
      </c>
      <c r="C7" s="104"/>
      <c r="D7" s="104"/>
    </row>
    <row r="8" spans="1:4" ht="43.5" x14ac:dyDescent="0.35">
      <c r="A8" s="105" t="s">
        <v>485</v>
      </c>
      <c r="B8" s="103">
        <f>+'HIDE - DLG DETAIL REPORT'!D82+'HIDE - DLG DETAIL REPORT'!D90+'HIDE - DLG DETAIL REPORT'!D111-B7</f>
        <v>0</v>
      </c>
      <c r="C8" s="104"/>
      <c r="D8" s="104"/>
    </row>
    <row r="9" spans="1:4" x14ac:dyDescent="0.35">
      <c r="A9" s="102" t="s">
        <v>45</v>
      </c>
      <c r="B9" s="103">
        <f>+'HIDE - DLG DETAIL REPORT'!D101</f>
        <v>0</v>
      </c>
      <c r="C9" s="104"/>
      <c r="D9" s="104"/>
    </row>
    <row r="10" spans="1:4" x14ac:dyDescent="0.35">
      <c r="A10" s="118" t="s">
        <v>269</v>
      </c>
      <c r="B10" s="106">
        <f>SUM(B7:B9)</f>
        <v>0</v>
      </c>
    </row>
    <row r="13" spans="1:4" x14ac:dyDescent="0.35">
      <c r="A13" s="83" t="s">
        <v>272</v>
      </c>
      <c r="B13" s="100" t="s">
        <v>273</v>
      </c>
      <c r="C13" s="40"/>
      <c r="D13" s="40"/>
    </row>
    <row r="14" spans="1:4" x14ac:dyDescent="0.35">
      <c r="C14" s="151" t="s">
        <v>274</v>
      </c>
      <c r="D14" s="151"/>
    </row>
    <row r="15" spans="1:4" x14ac:dyDescent="0.35">
      <c r="C15" s="80"/>
      <c r="D15" s="80"/>
    </row>
    <row r="16" spans="1:4" x14ac:dyDescent="0.35">
      <c r="A16" s="83" t="s">
        <v>272</v>
      </c>
      <c r="B16" s="100" t="s">
        <v>273</v>
      </c>
      <c r="C16" s="40"/>
      <c r="D16" s="40"/>
    </row>
    <row r="17" spans="1:4" x14ac:dyDescent="0.35">
      <c r="C17" s="151" t="s">
        <v>275</v>
      </c>
      <c r="D17" s="151"/>
    </row>
    <row r="18" spans="1:4" x14ac:dyDescent="0.35">
      <c r="C18" s="80"/>
      <c r="D18" s="80"/>
    </row>
    <row r="19" spans="1:4" x14ac:dyDescent="0.35">
      <c r="A19" s="83" t="s">
        <v>272</v>
      </c>
      <c r="B19" s="100" t="s">
        <v>273</v>
      </c>
      <c r="C19" s="40"/>
      <c r="D19" s="40"/>
    </row>
    <row r="20" spans="1:4" x14ac:dyDescent="0.35">
      <c r="C20" s="151" t="s">
        <v>591</v>
      </c>
      <c r="D20" s="151"/>
    </row>
    <row r="22" spans="1:4" ht="15" thickBot="1" x14ac:dyDescent="0.4">
      <c r="A22" s="107"/>
      <c r="B22" s="107"/>
      <c r="C22" s="107"/>
      <c r="D22" s="107"/>
    </row>
    <row r="24" spans="1:4" ht="30" customHeight="1" x14ac:dyDescent="0.35">
      <c r="A24" s="152" t="s">
        <v>592</v>
      </c>
      <c r="B24" s="152"/>
      <c r="C24" s="152"/>
      <c r="D24" s="152"/>
    </row>
  </sheetData>
  <sheetProtection sheet="1" objects="1" scenarios="1"/>
  <mergeCells count="5">
    <mergeCell ref="C20:D20"/>
    <mergeCell ref="A24:D24"/>
    <mergeCell ref="C5:D5"/>
    <mergeCell ref="C14:D14"/>
    <mergeCell ref="C17:D17"/>
  </mergeCells>
  <pageMargins left="0.7" right="0.7" top="0.75" bottom="0.75" header="0.3" footer="0.3"/>
  <pageSetup scale="98" fitToHeight="1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77E4-9FA0-4D8B-AC7C-47EFC327F6F7}">
  <sheetPr codeName="Sheet6"/>
  <dimension ref="A1:F85"/>
  <sheetViews>
    <sheetView zoomScaleNormal="100" workbookViewId="0">
      <pane ySplit="6" topLeftCell="A19" activePane="bottomLeft" state="frozen"/>
      <selection sqref="A1:G1"/>
      <selection pane="bottomLeft" activeCell="E33" sqref="E33"/>
    </sheetView>
  </sheetViews>
  <sheetFormatPr defaultColWidth="9.26953125" defaultRowHeight="14.5" x14ac:dyDescent="0.35"/>
  <cols>
    <col min="1" max="1" width="31.1796875" style="83" bestFit="1" customWidth="1"/>
    <col min="2" max="6" width="15.7265625" style="115" customWidth="1"/>
    <col min="7" max="16384" width="9.26953125" style="83"/>
  </cols>
  <sheetData>
    <row r="1" spans="1:6" ht="18.5" x14ac:dyDescent="0.45">
      <c r="A1" s="155" t="s">
        <v>490</v>
      </c>
      <c r="B1" s="155"/>
      <c r="C1" s="155"/>
      <c r="D1" s="155"/>
      <c r="E1" s="155"/>
      <c r="F1" s="155"/>
    </row>
    <row r="2" spans="1:6" ht="18.5" x14ac:dyDescent="0.45">
      <c r="A2" s="99" t="s">
        <v>589</v>
      </c>
      <c r="B2" s="83"/>
      <c r="C2" s="83"/>
      <c r="D2" s="100" t="s">
        <v>264</v>
      </c>
      <c r="E2" s="156">
        <f>+'YEAR-END ACTUALS (DUE AUG 15)'!B4</f>
        <v>0</v>
      </c>
      <c r="F2" s="156"/>
    </row>
    <row r="3" spans="1:6" x14ac:dyDescent="0.35">
      <c r="A3" s="83" t="s">
        <v>262</v>
      </c>
      <c r="B3" s="83"/>
      <c r="C3" s="83"/>
      <c r="D3" s="100" t="s">
        <v>265</v>
      </c>
      <c r="E3" s="157" t="s">
        <v>276</v>
      </c>
      <c r="F3" s="157"/>
    </row>
    <row r="4" spans="1:6" x14ac:dyDescent="0.35">
      <c r="A4" s="83" t="s">
        <v>483</v>
      </c>
      <c r="B4" s="83"/>
      <c r="C4" s="83"/>
      <c r="D4" s="100" t="s">
        <v>266</v>
      </c>
      <c r="E4" s="157">
        <f>+'YEAR-END ACTUALS (DUE AUG 15)'!F4</f>
        <v>0</v>
      </c>
      <c r="F4" s="157"/>
    </row>
    <row r="5" spans="1:6" x14ac:dyDescent="0.35">
      <c r="B5" s="83"/>
      <c r="C5" s="83"/>
      <c r="D5" s="83"/>
      <c r="E5" s="83"/>
      <c r="F5" s="83"/>
    </row>
    <row r="6" spans="1:6" ht="43.5" x14ac:dyDescent="0.35">
      <c r="A6" s="108" t="s">
        <v>433</v>
      </c>
      <c r="B6" s="109" t="s">
        <v>400</v>
      </c>
      <c r="C6" s="109" t="s">
        <v>401</v>
      </c>
      <c r="D6" s="109" t="s">
        <v>402</v>
      </c>
      <c r="E6" s="109" t="s">
        <v>403</v>
      </c>
      <c r="F6" s="109" t="s">
        <v>404</v>
      </c>
    </row>
    <row r="7" spans="1:6" ht="18.5" x14ac:dyDescent="0.35">
      <c r="A7" s="110" t="s">
        <v>260</v>
      </c>
      <c r="B7" s="111"/>
      <c r="C7" s="111"/>
      <c r="D7" s="111"/>
      <c r="E7" s="111"/>
      <c r="F7" s="111"/>
    </row>
    <row r="8" spans="1:6" x14ac:dyDescent="0.35">
      <c r="A8" s="112" t="s">
        <v>405</v>
      </c>
      <c r="B8" s="113"/>
      <c r="C8" s="113"/>
      <c r="D8" s="113"/>
      <c r="E8" s="113"/>
      <c r="F8" s="113"/>
    </row>
    <row r="9" spans="1:6" x14ac:dyDescent="0.35">
      <c r="A9" s="112" t="s">
        <v>406</v>
      </c>
      <c r="B9" s="103">
        <f>+'HIDE - DLG DETAIL REPORT'!D5</f>
        <v>0</v>
      </c>
      <c r="C9" s="103">
        <v>0</v>
      </c>
      <c r="D9" s="103">
        <v>0</v>
      </c>
      <c r="E9" s="103">
        <v>0</v>
      </c>
      <c r="F9" s="103">
        <v>0</v>
      </c>
    </row>
    <row r="10" spans="1:6" x14ac:dyDescent="0.35">
      <c r="A10" s="112" t="s">
        <v>407</v>
      </c>
      <c r="B10" s="103">
        <f>+'HIDE - DLG DETAIL REPORT'!D6</f>
        <v>0</v>
      </c>
      <c r="C10" s="103">
        <v>0</v>
      </c>
      <c r="D10" s="103">
        <v>0</v>
      </c>
      <c r="E10" s="103">
        <v>0</v>
      </c>
      <c r="F10" s="103">
        <v>0</v>
      </c>
    </row>
    <row r="11" spans="1:6" x14ac:dyDescent="0.35">
      <c r="A11" s="112" t="s">
        <v>408</v>
      </c>
      <c r="B11" s="103">
        <f>+'HIDE - DLG DETAIL REPORT'!D7</f>
        <v>0</v>
      </c>
      <c r="C11" s="103">
        <v>0</v>
      </c>
      <c r="D11" s="103">
        <v>0</v>
      </c>
      <c r="E11" s="103">
        <v>0</v>
      </c>
      <c r="F11" s="103">
        <v>0</v>
      </c>
    </row>
    <row r="12" spans="1:6" x14ac:dyDescent="0.35">
      <c r="A12" s="112" t="s">
        <v>409</v>
      </c>
      <c r="B12" s="103">
        <f>+'HIDE - DLG DETAIL REPORT'!D8</f>
        <v>0</v>
      </c>
      <c r="C12" s="103">
        <v>0</v>
      </c>
      <c r="D12" s="103">
        <v>0</v>
      </c>
      <c r="E12" s="103">
        <v>0</v>
      </c>
      <c r="F12" s="103">
        <v>0</v>
      </c>
    </row>
    <row r="13" spans="1:6" x14ac:dyDescent="0.35">
      <c r="A13" s="112" t="s">
        <v>410</v>
      </c>
      <c r="B13" s="103">
        <f>+'HIDE - DLG DETAIL REPORT'!D9</f>
        <v>0</v>
      </c>
      <c r="C13" s="103">
        <v>0</v>
      </c>
      <c r="D13" s="103">
        <v>0</v>
      </c>
      <c r="E13" s="103">
        <v>0</v>
      </c>
      <c r="F13" s="103">
        <v>0</v>
      </c>
    </row>
    <row r="14" spans="1:6" s="82" customFormat="1" x14ac:dyDescent="0.35">
      <c r="A14" s="114" t="s">
        <v>411</v>
      </c>
      <c r="B14" s="106">
        <f>SUBTOTAL(9,B9:B13)</f>
        <v>0</v>
      </c>
      <c r="C14" s="106">
        <f t="shared" ref="C14:F14" si="0">SUBTOTAL(9,C9:C13)</f>
        <v>0</v>
      </c>
      <c r="D14" s="106">
        <f t="shared" si="0"/>
        <v>0</v>
      </c>
      <c r="E14" s="106">
        <f t="shared" si="0"/>
        <v>0</v>
      </c>
      <c r="F14" s="106">
        <f t="shared" si="0"/>
        <v>0</v>
      </c>
    </row>
    <row r="15" spans="1:6" x14ac:dyDescent="0.35">
      <c r="A15" s="112" t="s">
        <v>412</v>
      </c>
      <c r="B15" s="103">
        <f>+'HIDE - DLG DETAIL REPORT'!D10</f>
        <v>0</v>
      </c>
      <c r="C15" s="103">
        <v>0</v>
      </c>
      <c r="D15" s="103">
        <v>0</v>
      </c>
      <c r="E15" s="103">
        <v>0</v>
      </c>
      <c r="F15" s="103">
        <v>0</v>
      </c>
    </row>
    <row r="16" spans="1:6" x14ac:dyDescent="0.35">
      <c r="A16" s="112" t="s">
        <v>413</v>
      </c>
      <c r="B16" s="113"/>
      <c r="C16" s="113"/>
      <c r="D16" s="113"/>
      <c r="E16" s="113"/>
      <c r="F16" s="113"/>
    </row>
    <row r="17" spans="1:6" x14ac:dyDescent="0.35">
      <c r="A17" s="112" t="s">
        <v>414</v>
      </c>
      <c r="B17" s="103">
        <f>+'HIDE - DLG DETAIL REPORT'!D16</f>
        <v>0</v>
      </c>
      <c r="C17" s="103">
        <v>0</v>
      </c>
      <c r="D17" s="103">
        <v>0</v>
      </c>
      <c r="E17" s="103">
        <v>0</v>
      </c>
      <c r="F17" s="103">
        <v>0</v>
      </c>
    </row>
    <row r="18" spans="1:6" x14ac:dyDescent="0.35">
      <c r="A18" s="112" t="s">
        <v>415</v>
      </c>
      <c r="B18" s="103">
        <f>+'HIDE - DLG DETAIL REPORT'!D17</f>
        <v>0</v>
      </c>
      <c r="C18" s="103">
        <v>0</v>
      </c>
      <c r="D18" s="103">
        <v>0</v>
      </c>
      <c r="E18" s="103">
        <v>0</v>
      </c>
      <c r="F18" s="103">
        <v>0</v>
      </c>
    </row>
    <row r="19" spans="1:6" x14ac:dyDescent="0.35">
      <c r="A19" s="112" t="s">
        <v>416</v>
      </c>
      <c r="B19" s="103">
        <f>+'HIDE - DLG DETAIL REPORT'!D18</f>
        <v>0</v>
      </c>
      <c r="C19" s="103">
        <v>0</v>
      </c>
      <c r="D19" s="103">
        <v>0</v>
      </c>
      <c r="E19" s="103">
        <v>0</v>
      </c>
      <c r="F19" s="103">
        <v>0</v>
      </c>
    </row>
    <row r="20" spans="1:6" x14ac:dyDescent="0.35">
      <c r="A20" s="112" t="s">
        <v>417</v>
      </c>
      <c r="B20" s="103">
        <f>+'HIDE - DLG DETAIL REPORT'!D19+'HIDE - DLG DETAIL REPORT'!D20</f>
        <v>0</v>
      </c>
      <c r="C20" s="103">
        <v>0</v>
      </c>
      <c r="D20" s="103">
        <v>0</v>
      </c>
      <c r="E20" s="103">
        <v>0</v>
      </c>
      <c r="F20" s="103">
        <v>0</v>
      </c>
    </row>
    <row r="21" spans="1:6" s="82" customFormat="1" x14ac:dyDescent="0.35">
      <c r="A21" s="114" t="s">
        <v>418</v>
      </c>
      <c r="B21" s="106">
        <f>SUBTOTAL(9,B17:B20)</f>
        <v>0</v>
      </c>
      <c r="C21" s="106">
        <f t="shared" ref="C21:F21" si="1">SUBTOTAL(9,C17:C20)</f>
        <v>0</v>
      </c>
      <c r="D21" s="106">
        <f t="shared" si="1"/>
        <v>0</v>
      </c>
      <c r="E21" s="106">
        <f t="shared" si="1"/>
        <v>0</v>
      </c>
      <c r="F21" s="106">
        <f t="shared" si="1"/>
        <v>0</v>
      </c>
    </row>
    <row r="22" spans="1:6" x14ac:dyDescent="0.35">
      <c r="A22" s="112" t="s">
        <v>419</v>
      </c>
      <c r="B22" s="113"/>
      <c r="C22" s="113"/>
      <c r="D22" s="113"/>
      <c r="E22" s="113"/>
      <c r="F22" s="113"/>
    </row>
    <row r="23" spans="1:6" x14ac:dyDescent="0.35">
      <c r="A23" s="112" t="s">
        <v>420</v>
      </c>
      <c r="B23" s="103">
        <f>+'HIDE - DLG DETAIL REPORT'!D23</f>
        <v>0</v>
      </c>
      <c r="C23" s="103">
        <v>0</v>
      </c>
      <c r="D23" s="103">
        <v>0</v>
      </c>
      <c r="E23" s="103">
        <v>0</v>
      </c>
      <c r="F23" s="103">
        <v>0</v>
      </c>
    </row>
    <row r="24" spans="1:6" x14ac:dyDescent="0.35">
      <c r="A24" s="112" t="s">
        <v>421</v>
      </c>
      <c r="B24" s="103">
        <f>+'HIDE - DLG DETAIL REPORT'!D24</f>
        <v>0</v>
      </c>
      <c r="C24" s="103">
        <v>0</v>
      </c>
      <c r="D24" s="103">
        <v>0</v>
      </c>
      <c r="E24" s="103">
        <v>0</v>
      </c>
      <c r="F24" s="103">
        <v>0</v>
      </c>
    </row>
    <row r="25" spans="1:6" x14ac:dyDescent="0.35">
      <c r="A25" s="112" t="s">
        <v>422</v>
      </c>
      <c r="B25" s="103">
        <f>+'HIDE - DLG DETAIL REPORT'!D26</f>
        <v>0</v>
      </c>
      <c r="C25" s="103">
        <v>0</v>
      </c>
      <c r="D25" s="103">
        <v>0</v>
      </c>
      <c r="E25" s="103">
        <v>0</v>
      </c>
      <c r="F25" s="103">
        <v>0</v>
      </c>
    </row>
    <row r="26" spans="1:6" x14ac:dyDescent="0.35">
      <c r="A26" s="112" t="s">
        <v>423</v>
      </c>
      <c r="B26" s="103">
        <f>+'HIDE - DLG DETAIL REPORT'!D25</f>
        <v>0</v>
      </c>
      <c r="C26" s="103">
        <v>0</v>
      </c>
      <c r="D26" s="103">
        <v>0</v>
      </c>
      <c r="E26" s="103">
        <v>0</v>
      </c>
      <c r="F26" s="103">
        <v>0</v>
      </c>
    </row>
    <row r="27" spans="1:6" s="82" customFormat="1" x14ac:dyDescent="0.35">
      <c r="A27" s="114" t="s">
        <v>424</v>
      </c>
      <c r="B27" s="106">
        <f>SUBTOTAL(9,B23:B26)</f>
        <v>0</v>
      </c>
      <c r="C27" s="106">
        <f t="shared" ref="C27:F27" si="2">SUBTOTAL(9,C23:C26)</f>
        <v>0</v>
      </c>
      <c r="D27" s="106">
        <f t="shared" si="2"/>
        <v>0</v>
      </c>
      <c r="E27" s="106">
        <f t="shared" si="2"/>
        <v>0</v>
      </c>
      <c r="F27" s="106">
        <f t="shared" si="2"/>
        <v>0</v>
      </c>
    </row>
    <row r="28" spans="1:6" x14ac:dyDescent="0.35">
      <c r="A28" s="112" t="s">
        <v>425</v>
      </c>
      <c r="B28" s="113"/>
      <c r="C28" s="113"/>
      <c r="D28" s="113"/>
      <c r="E28" s="113"/>
      <c r="F28" s="113"/>
    </row>
    <row r="29" spans="1:6" x14ac:dyDescent="0.35">
      <c r="A29" s="112" t="s">
        <v>426</v>
      </c>
      <c r="B29" s="103">
        <f>+'HIDE - DLG DETAIL REPORT'!D34</f>
        <v>0</v>
      </c>
      <c r="C29" s="103">
        <v>0</v>
      </c>
      <c r="D29" s="103">
        <v>0</v>
      </c>
      <c r="E29" s="103">
        <v>0</v>
      </c>
      <c r="F29" s="103">
        <v>0</v>
      </c>
    </row>
    <row r="30" spans="1:6" x14ac:dyDescent="0.35">
      <c r="A30" s="112" t="s">
        <v>427</v>
      </c>
      <c r="B30" s="103">
        <f>+'HIDE - DLG DETAIL REPORT'!D33+'HIDE - DLG DETAIL REPORT'!D32</f>
        <v>0</v>
      </c>
      <c r="C30" s="103">
        <v>0</v>
      </c>
      <c r="D30" s="103">
        <v>0</v>
      </c>
      <c r="E30" s="103">
        <v>0</v>
      </c>
      <c r="F30" s="103">
        <v>0</v>
      </c>
    </row>
    <row r="31" spans="1:6" x14ac:dyDescent="0.35">
      <c r="A31" s="112" t="s">
        <v>428</v>
      </c>
      <c r="B31" s="103">
        <f>+'HIDE - DLG DETAIL REPORT'!D30</f>
        <v>0</v>
      </c>
      <c r="C31" s="103">
        <v>0</v>
      </c>
      <c r="D31" s="103">
        <v>0</v>
      </c>
      <c r="E31" s="103">
        <v>0</v>
      </c>
      <c r="F31" s="103">
        <v>0</v>
      </c>
    </row>
    <row r="32" spans="1:6" x14ac:dyDescent="0.35">
      <c r="A32" s="112" t="s">
        <v>429</v>
      </c>
      <c r="B32" s="103">
        <f>+'HIDE - DLG DETAIL REPORT'!D31</f>
        <v>0</v>
      </c>
      <c r="C32" s="103">
        <v>0</v>
      </c>
      <c r="D32" s="103">
        <v>0</v>
      </c>
      <c r="E32" s="103">
        <v>0</v>
      </c>
      <c r="F32" s="103">
        <v>0</v>
      </c>
    </row>
    <row r="33" spans="1:6" x14ac:dyDescent="0.35">
      <c r="A33" s="112" t="s">
        <v>430</v>
      </c>
      <c r="B33" s="103">
        <v>0</v>
      </c>
      <c r="C33" s="103">
        <v>0</v>
      </c>
      <c r="D33" s="103">
        <v>0</v>
      </c>
      <c r="E33" s="103">
        <v>0</v>
      </c>
      <c r="F33" s="103">
        <v>0</v>
      </c>
    </row>
    <row r="34" spans="1:6" s="82" customFormat="1" x14ac:dyDescent="0.35">
      <c r="A34" s="114" t="s">
        <v>431</v>
      </c>
      <c r="B34" s="106">
        <f>SUBTOTAL(9,B29:B33)</f>
        <v>0</v>
      </c>
      <c r="C34" s="106">
        <f t="shared" ref="C34:F34" si="3">SUBTOTAL(9,C29:C33)</f>
        <v>0</v>
      </c>
      <c r="D34" s="106">
        <f t="shared" si="3"/>
        <v>0</v>
      </c>
      <c r="E34" s="106">
        <f t="shared" si="3"/>
        <v>0</v>
      </c>
      <c r="F34" s="106">
        <f t="shared" si="3"/>
        <v>0</v>
      </c>
    </row>
    <row r="35" spans="1:6" s="82" customFormat="1" x14ac:dyDescent="0.35">
      <c r="A35" s="114" t="s">
        <v>432</v>
      </c>
      <c r="B35" s="106">
        <f>SUBTOTAL(9,B8:B34)</f>
        <v>0</v>
      </c>
      <c r="C35" s="106">
        <f t="shared" ref="C35:F35" si="4">SUBTOTAL(9,C8:C34)</f>
        <v>0</v>
      </c>
      <c r="D35" s="106">
        <f t="shared" si="4"/>
        <v>0</v>
      </c>
      <c r="E35" s="106">
        <f t="shared" si="4"/>
        <v>0</v>
      </c>
      <c r="F35" s="106">
        <f t="shared" si="4"/>
        <v>0</v>
      </c>
    </row>
    <row r="36" spans="1:6" ht="18.5" x14ac:dyDescent="0.35">
      <c r="A36" s="110" t="s">
        <v>440</v>
      </c>
      <c r="B36" s="111"/>
      <c r="C36" s="111"/>
      <c r="D36" s="111"/>
      <c r="E36" s="111"/>
      <c r="F36" s="111"/>
    </row>
    <row r="37" spans="1:6" x14ac:dyDescent="0.35">
      <c r="A37" s="112" t="s">
        <v>434</v>
      </c>
      <c r="B37" s="103">
        <v>0</v>
      </c>
      <c r="C37" s="103">
        <v>0</v>
      </c>
      <c r="D37" s="103">
        <v>0</v>
      </c>
      <c r="E37" s="103">
        <v>0</v>
      </c>
      <c r="F37" s="103">
        <v>0</v>
      </c>
    </row>
    <row r="38" spans="1:6" x14ac:dyDescent="0.35">
      <c r="A38" s="112" t="s">
        <v>435</v>
      </c>
      <c r="B38" s="103">
        <f>+'YEAR-END ACTUALS (DUE AUG 15)'!F38</f>
        <v>0</v>
      </c>
      <c r="C38" s="103">
        <v>0</v>
      </c>
      <c r="D38" s="103">
        <v>0</v>
      </c>
      <c r="E38" s="103">
        <v>0</v>
      </c>
      <c r="F38" s="103">
        <v>0</v>
      </c>
    </row>
    <row r="39" spans="1:6" x14ac:dyDescent="0.35">
      <c r="A39" s="112" t="s">
        <v>436</v>
      </c>
      <c r="B39" s="103">
        <f>+'YEAR-END ACTUALS (DUE AUG 15)'!F36+'YEAR-END ACTUALS (DUE AUG 15)'!F37</f>
        <v>0</v>
      </c>
      <c r="C39" s="103">
        <v>0</v>
      </c>
      <c r="D39" s="103">
        <v>0</v>
      </c>
      <c r="E39" s="103">
        <v>0</v>
      </c>
      <c r="F39" s="103">
        <v>0</v>
      </c>
    </row>
    <row r="40" spans="1:6" x14ac:dyDescent="0.35">
      <c r="A40" s="112" t="s">
        <v>437</v>
      </c>
      <c r="B40" s="103">
        <v>0</v>
      </c>
      <c r="C40" s="103">
        <v>0</v>
      </c>
      <c r="D40" s="103">
        <v>0</v>
      </c>
      <c r="E40" s="103">
        <v>0</v>
      </c>
      <c r="F40" s="103">
        <v>0</v>
      </c>
    </row>
    <row r="41" spans="1:6" x14ac:dyDescent="0.35">
      <c r="A41" s="112" t="s">
        <v>438</v>
      </c>
      <c r="B41" s="103">
        <v>0</v>
      </c>
      <c r="C41" s="103">
        <v>0</v>
      </c>
      <c r="D41" s="103">
        <v>0</v>
      </c>
      <c r="E41" s="103">
        <v>0</v>
      </c>
      <c r="F41" s="103">
        <v>0</v>
      </c>
    </row>
    <row r="42" spans="1:6" x14ac:dyDescent="0.35">
      <c r="A42" s="114" t="s">
        <v>439</v>
      </c>
      <c r="B42" s="106">
        <f>SUBTOTAL(9,B37:B41)</f>
        <v>0</v>
      </c>
      <c r="C42" s="106">
        <f t="shared" ref="C42:F42" si="5">SUBTOTAL(9,C37:C41)</f>
        <v>0</v>
      </c>
      <c r="D42" s="106">
        <f t="shared" si="5"/>
        <v>0</v>
      </c>
      <c r="E42" s="106">
        <f t="shared" si="5"/>
        <v>0</v>
      </c>
      <c r="F42" s="106">
        <f t="shared" si="5"/>
        <v>0</v>
      </c>
    </row>
    <row r="43" spans="1:6" x14ac:dyDescent="0.35">
      <c r="A43" s="114" t="s">
        <v>441</v>
      </c>
      <c r="B43" s="106">
        <f>SUBTOTAL(9,B7:B42)</f>
        <v>0</v>
      </c>
      <c r="C43" s="106">
        <f t="shared" ref="C43:F43" si="6">SUBTOTAL(9,C7:C42)</f>
        <v>0</v>
      </c>
      <c r="D43" s="106">
        <f t="shared" si="6"/>
        <v>0</v>
      </c>
      <c r="E43" s="106">
        <f t="shared" si="6"/>
        <v>0</v>
      </c>
      <c r="F43" s="106">
        <f t="shared" si="6"/>
        <v>0</v>
      </c>
    </row>
    <row r="44" spans="1:6" ht="18.5" x14ac:dyDescent="0.35">
      <c r="A44" s="110" t="s">
        <v>461</v>
      </c>
      <c r="B44" s="111"/>
      <c r="C44" s="111"/>
      <c r="D44" s="111"/>
      <c r="E44" s="111"/>
      <c r="F44" s="111"/>
    </row>
    <row r="45" spans="1:6" ht="30" customHeight="1" x14ac:dyDescent="0.35">
      <c r="A45" s="154" t="s">
        <v>442</v>
      </c>
      <c r="B45" s="154"/>
      <c r="C45" s="154"/>
      <c r="D45" s="154"/>
      <c r="E45" s="154"/>
      <c r="F45" s="154"/>
    </row>
    <row r="46" spans="1:6" ht="18.5" x14ac:dyDescent="0.35">
      <c r="A46" s="112" t="s">
        <v>443</v>
      </c>
      <c r="B46" s="111"/>
      <c r="C46" s="111"/>
      <c r="D46" s="111"/>
      <c r="E46" s="111"/>
      <c r="F46" s="111"/>
    </row>
    <row r="47" spans="1:6" x14ac:dyDescent="0.35">
      <c r="A47" s="112" t="s">
        <v>444</v>
      </c>
      <c r="B47" s="103">
        <f>+'HIDE - DLG DETAIL REPORT'!D52</f>
        <v>0</v>
      </c>
      <c r="C47" s="103">
        <v>0</v>
      </c>
      <c r="D47" s="103">
        <v>0</v>
      </c>
      <c r="E47" s="103">
        <v>0</v>
      </c>
      <c r="F47" s="103">
        <v>0</v>
      </c>
    </row>
    <row r="48" spans="1:6" x14ac:dyDescent="0.35">
      <c r="A48" s="112" t="s">
        <v>445</v>
      </c>
      <c r="B48" s="103">
        <v>0</v>
      </c>
      <c r="C48" s="103">
        <v>0</v>
      </c>
      <c r="D48" s="103">
        <v>0</v>
      </c>
      <c r="E48" s="103">
        <v>0</v>
      </c>
      <c r="F48" s="103">
        <v>0</v>
      </c>
    </row>
    <row r="49" spans="1:6" x14ac:dyDescent="0.35">
      <c r="A49" s="112" t="s">
        <v>446</v>
      </c>
      <c r="B49" s="103">
        <v>0</v>
      </c>
      <c r="C49" s="103">
        <v>0</v>
      </c>
      <c r="D49" s="103">
        <v>0</v>
      </c>
      <c r="E49" s="103">
        <v>0</v>
      </c>
      <c r="F49" s="103">
        <v>0</v>
      </c>
    </row>
    <row r="50" spans="1:6" x14ac:dyDescent="0.35">
      <c r="A50" s="112" t="s">
        <v>447</v>
      </c>
      <c r="B50" s="103">
        <v>0</v>
      </c>
      <c r="C50" s="103">
        <v>0</v>
      </c>
      <c r="D50" s="103">
        <v>0</v>
      </c>
      <c r="E50" s="103">
        <v>0</v>
      </c>
      <c r="F50" s="103">
        <v>0</v>
      </c>
    </row>
    <row r="51" spans="1:6" x14ac:dyDescent="0.35">
      <c r="A51" s="112" t="s">
        <v>448</v>
      </c>
      <c r="B51" s="103">
        <v>0</v>
      </c>
      <c r="C51" s="103">
        <v>0</v>
      </c>
      <c r="D51" s="103">
        <v>0</v>
      </c>
      <c r="E51" s="103">
        <v>0</v>
      </c>
      <c r="F51" s="103">
        <v>0</v>
      </c>
    </row>
    <row r="52" spans="1:6" x14ac:dyDescent="0.35">
      <c r="A52" s="112" t="s">
        <v>449</v>
      </c>
      <c r="B52" s="103">
        <v>0</v>
      </c>
      <c r="C52" s="103">
        <v>0</v>
      </c>
      <c r="D52" s="103">
        <v>0</v>
      </c>
      <c r="E52" s="103">
        <v>0</v>
      </c>
      <c r="F52" s="103">
        <v>0</v>
      </c>
    </row>
    <row r="53" spans="1:6" x14ac:dyDescent="0.35">
      <c r="A53" s="112" t="s">
        <v>450</v>
      </c>
      <c r="B53" s="103">
        <f>+'HIDE - DLG DETAIL REPORT'!D59</f>
        <v>0</v>
      </c>
      <c r="C53" s="103">
        <v>0</v>
      </c>
      <c r="D53" s="103">
        <v>0</v>
      </c>
      <c r="E53" s="103">
        <v>0</v>
      </c>
      <c r="F53" s="103">
        <v>0</v>
      </c>
    </row>
    <row r="54" spans="1:6" x14ac:dyDescent="0.35">
      <c r="A54" s="114" t="s">
        <v>451</v>
      </c>
      <c r="B54" s="106">
        <f>SUBTOTAL(9,B47:B53)</f>
        <v>0</v>
      </c>
      <c r="C54" s="106">
        <f t="shared" ref="C54:F54" si="7">SUBTOTAL(9,C47:C53)</f>
        <v>0</v>
      </c>
      <c r="D54" s="106">
        <f t="shared" si="7"/>
        <v>0</v>
      </c>
      <c r="E54" s="106">
        <f t="shared" si="7"/>
        <v>0</v>
      </c>
      <c r="F54" s="106">
        <f t="shared" si="7"/>
        <v>0</v>
      </c>
    </row>
    <row r="55" spans="1:6" ht="18.5" x14ac:dyDescent="0.35">
      <c r="A55" s="112" t="s">
        <v>452</v>
      </c>
      <c r="B55" s="111"/>
      <c r="C55" s="111"/>
      <c r="D55" s="111"/>
      <c r="E55" s="111"/>
      <c r="F55" s="111"/>
    </row>
    <row r="56" spans="1:6" x14ac:dyDescent="0.35">
      <c r="A56" s="112" t="s">
        <v>453</v>
      </c>
      <c r="B56" s="103">
        <f>+'HIDE - DLG DETAIL REPORT'!D64</f>
        <v>0</v>
      </c>
      <c r="C56" s="103">
        <v>0</v>
      </c>
      <c r="D56" s="103">
        <v>0</v>
      </c>
      <c r="E56" s="103">
        <v>0</v>
      </c>
      <c r="F56" s="103">
        <v>0</v>
      </c>
    </row>
    <row r="57" spans="1:6" x14ac:dyDescent="0.35">
      <c r="A57" s="112" t="s">
        <v>454</v>
      </c>
      <c r="B57" s="103">
        <f>+'HIDE - DLG DETAIL REPORT'!D65</f>
        <v>0</v>
      </c>
      <c r="C57" s="103">
        <v>0</v>
      </c>
      <c r="D57" s="103">
        <v>0</v>
      </c>
      <c r="E57" s="103">
        <v>0</v>
      </c>
      <c r="F57" s="103">
        <v>0</v>
      </c>
    </row>
    <row r="58" spans="1:6" x14ac:dyDescent="0.35">
      <c r="A58" s="112" t="s">
        <v>455</v>
      </c>
      <c r="B58" s="103">
        <f>+'HIDE - DLG DETAIL REPORT'!D66</f>
        <v>0</v>
      </c>
      <c r="C58" s="103">
        <v>0</v>
      </c>
      <c r="D58" s="103">
        <v>0</v>
      </c>
      <c r="E58" s="103">
        <v>0</v>
      </c>
      <c r="F58" s="103">
        <v>0</v>
      </c>
    </row>
    <row r="59" spans="1:6" x14ac:dyDescent="0.35">
      <c r="A59" s="112" t="s">
        <v>456</v>
      </c>
      <c r="B59" s="103">
        <f>+'HIDE - DLG DETAIL REPORT'!D67</f>
        <v>0</v>
      </c>
      <c r="C59" s="103">
        <v>0</v>
      </c>
      <c r="D59" s="103">
        <v>0</v>
      </c>
      <c r="E59" s="103">
        <v>0</v>
      </c>
      <c r="F59" s="103">
        <v>0</v>
      </c>
    </row>
    <row r="60" spans="1:6" x14ac:dyDescent="0.35">
      <c r="A60" s="112" t="s">
        <v>457</v>
      </c>
      <c r="B60" s="103">
        <f>+'HIDE - DLG DETAIL REPORT'!D68</f>
        <v>0</v>
      </c>
      <c r="C60" s="103">
        <v>0</v>
      </c>
      <c r="D60" s="103">
        <v>0</v>
      </c>
      <c r="E60" s="103">
        <v>0</v>
      </c>
      <c r="F60" s="103">
        <v>0</v>
      </c>
    </row>
    <row r="61" spans="1:6" x14ac:dyDescent="0.35">
      <c r="A61" s="112" t="s">
        <v>458</v>
      </c>
      <c r="B61" s="103">
        <f>+'HIDE - DLG DETAIL REPORT'!D69</f>
        <v>0</v>
      </c>
      <c r="C61" s="103">
        <v>0</v>
      </c>
      <c r="D61" s="103">
        <v>0</v>
      </c>
      <c r="E61" s="103">
        <v>0</v>
      </c>
      <c r="F61" s="103">
        <v>0</v>
      </c>
    </row>
    <row r="62" spans="1:6" x14ac:dyDescent="0.35">
      <c r="A62" s="112" t="s">
        <v>459</v>
      </c>
      <c r="B62" s="103">
        <f>+'HIDE - DLG DETAIL REPORT'!D70</f>
        <v>0</v>
      </c>
      <c r="C62" s="103">
        <v>0</v>
      </c>
      <c r="D62" s="103">
        <v>0</v>
      </c>
      <c r="E62" s="103">
        <v>0</v>
      </c>
      <c r="F62" s="103">
        <v>0</v>
      </c>
    </row>
    <row r="63" spans="1:6" x14ac:dyDescent="0.35">
      <c r="A63" s="114" t="s">
        <v>460</v>
      </c>
      <c r="B63" s="106">
        <f>SUBTOTAL(9,B56:B62)</f>
        <v>0</v>
      </c>
      <c r="C63" s="106">
        <f t="shared" ref="C63:F63" si="8">SUBTOTAL(9,C56:C62)</f>
        <v>0</v>
      </c>
      <c r="D63" s="106">
        <f t="shared" si="8"/>
        <v>0</v>
      </c>
      <c r="E63" s="106">
        <f t="shared" si="8"/>
        <v>0</v>
      </c>
      <c r="F63" s="106">
        <f t="shared" si="8"/>
        <v>0</v>
      </c>
    </row>
    <row r="64" spans="1:6" ht="18.5" x14ac:dyDescent="0.35">
      <c r="A64" s="112" t="s">
        <v>462</v>
      </c>
      <c r="B64" s="111"/>
      <c r="C64" s="111"/>
      <c r="D64" s="111"/>
      <c r="E64" s="111"/>
      <c r="F64" s="111"/>
    </row>
    <row r="65" spans="1:6" x14ac:dyDescent="0.35">
      <c r="A65" s="112" t="s">
        <v>463</v>
      </c>
      <c r="B65" s="103">
        <f>+'HIDE - DLG DETAIL REPORT'!D76+'HIDE - DLG DETAIL REPORT'!D81</f>
        <v>0</v>
      </c>
      <c r="C65" s="103">
        <v>0</v>
      </c>
      <c r="D65" s="103">
        <v>0</v>
      </c>
      <c r="E65" s="103">
        <v>0</v>
      </c>
      <c r="F65" s="103">
        <v>0</v>
      </c>
    </row>
    <row r="66" spans="1:6" x14ac:dyDescent="0.35">
      <c r="A66" s="112" t="s">
        <v>464</v>
      </c>
      <c r="B66" s="103">
        <f>+'HIDE - DLG DETAIL REPORT'!D75</f>
        <v>0</v>
      </c>
      <c r="C66" s="103">
        <v>0</v>
      </c>
      <c r="D66" s="103">
        <v>0</v>
      </c>
      <c r="E66" s="103">
        <v>0</v>
      </c>
      <c r="F66" s="103">
        <v>0</v>
      </c>
    </row>
    <row r="67" spans="1:6" x14ac:dyDescent="0.35">
      <c r="A67" s="114" t="s">
        <v>465</v>
      </c>
      <c r="B67" s="106">
        <f>SUBTOTAL(9,B65:B66)</f>
        <v>0</v>
      </c>
      <c r="C67" s="106">
        <f t="shared" ref="C67:F67" si="9">SUBTOTAL(9,C65:C66)</f>
        <v>0</v>
      </c>
      <c r="D67" s="106">
        <f t="shared" si="9"/>
        <v>0</v>
      </c>
      <c r="E67" s="106">
        <f t="shared" si="9"/>
        <v>0</v>
      </c>
      <c r="F67" s="106">
        <f t="shared" si="9"/>
        <v>0</v>
      </c>
    </row>
    <row r="68" spans="1:6" ht="18.5" x14ac:dyDescent="0.35">
      <c r="A68" s="112" t="s">
        <v>466</v>
      </c>
      <c r="B68" s="111"/>
      <c r="C68" s="111"/>
      <c r="D68" s="111"/>
      <c r="E68" s="111"/>
      <c r="F68" s="111"/>
    </row>
    <row r="69" spans="1:6" x14ac:dyDescent="0.35">
      <c r="A69" s="112" t="s">
        <v>467</v>
      </c>
      <c r="B69" s="103">
        <f>+'HIDE - DLG DETAIL REPORT'!D84</f>
        <v>0</v>
      </c>
      <c r="C69" s="103">
        <v>0</v>
      </c>
      <c r="D69" s="103">
        <v>0</v>
      </c>
      <c r="E69" s="103">
        <v>0</v>
      </c>
      <c r="F69" s="103">
        <v>0</v>
      </c>
    </row>
    <row r="70" spans="1:6" x14ac:dyDescent="0.35">
      <c r="A70" s="112" t="s">
        <v>468</v>
      </c>
      <c r="B70" s="103">
        <f>+'HIDE - DLG DETAIL REPORT'!D85</f>
        <v>0</v>
      </c>
      <c r="C70" s="103">
        <v>0</v>
      </c>
      <c r="D70" s="103">
        <v>0</v>
      </c>
      <c r="E70" s="103">
        <v>0</v>
      </c>
      <c r="F70" s="103">
        <v>0</v>
      </c>
    </row>
    <row r="71" spans="1:6" x14ac:dyDescent="0.35">
      <c r="A71" s="112" t="s">
        <v>469</v>
      </c>
      <c r="B71" s="103">
        <f>+'HIDE - DLG DETAIL REPORT'!D86</f>
        <v>0</v>
      </c>
      <c r="C71" s="103">
        <v>0</v>
      </c>
      <c r="D71" s="103">
        <v>0</v>
      </c>
      <c r="E71" s="103">
        <v>0</v>
      </c>
      <c r="F71" s="103">
        <v>0</v>
      </c>
    </row>
    <row r="72" spans="1:6" x14ac:dyDescent="0.35">
      <c r="A72" s="112" t="s">
        <v>470</v>
      </c>
      <c r="B72" s="103">
        <f>+'HIDE - DLG DETAIL REPORT'!D87</f>
        <v>0</v>
      </c>
      <c r="C72" s="103">
        <v>0</v>
      </c>
      <c r="D72" s="103">
        <v>0</v>
      </c>
      <c r="E72" s="103">
        <v>0</v>
      </c>
      <c r="F72" s="103">
        <v>0</v>
      </c>
    </row>
    <row r="73" spans="1:6" x14ac:dyDescent="0.35">
      <c r="A73" s="112" t="s">
        <v>471</v>
      </c>
      <c r="B73" s="103">
        <f>+'HIDE - DLG DETAIL REPORT'!D89</f>
        <v>0</v>
      </c>
      <c r="C73" s="103">
        <v>0</v>
      </c>
      <c r="D73" s="103">
        <v>0</v>
      </c>
      <c r="E73" s="103">
        <v>0</v>
      </c>
      <c r="F73" s="103">
        <v>0</v>
      </c>
    </row>
    <row r="74" spans="1:6" x14ac:dyDescent="0.35">
      <c r="A74" s="114" t="s">
        <v>472</v>
      </c>
      <c r="B74" s="106">
        <f>SUBTOTAL(9,B69:B73)</f>
        <v>0</v>
      </c>
      <c r="C74" s="106">
        <f t="shared" ref="C74:F74" si="10">SUBTOTAL(9,C69:C73)</f>
        <v>0</v>
      </c>
      <c r="D74" s="106">
        <f t="shared" si="10"/>
        <v>0</v>
      </c>
      <c r="E74" s="106">
        <f t="shared" si="10"/>
        <v>0</v>
      </c>
      <c r="F74" s="106">
        <f t="shared" si="10"/>
        <v>0</v>
      </c>
    </row>
    <row r="75" spans="1:6" ht="18.5" x14ac:dyDescent="0.35">
      <c r="A75" s="112" t="s">
        <v>473</v>
      </c>
      <c r="B75" s="111"/>
      <c r="C75" s="111"/>
      <c r="D75" s="111"/>
      <c r="E75" s="111"/>
      <c r="F75" s="111"/>
    </row>
    <row r="76" spans="1:6" x14ac:dyDescent="0.35">
      <c r="A76" s="112" t="s">
        <v>474</v>
      </c>
      <c r="B76" s="103">
        <f>+'HIDE - DLG DETAIL REPORT'!D97+'HIDE - DLG DETAIL REPORT'!D96+'HIDE - DLG DETAIL REPORT'!D99</f>
        <v>0</v>
      </c>
      <c r="C76" s="103">
        <v>0</v>
      </c>
      <c r="D76" s="103">
        <v>0</v>
      </c>
      <c r="E76" s="103">
        <v>0</v>
      </c>
      <c r="F76" s="103">
        <v>0</v>
      </c>
    </row>
    <row r="77" spans="1:6" x14ac:dyDescent="0.35">
      <c r="A77" s="112" t="s">
        <v>475</v>
      </c>
      <c r="B77" s="103">
        <f>+'HIDE - DLG DETAIL REPORT'!D98</f>
        <v>0</v>
      </c>
      <c r="C77" s="103">
        <v>0</v>
      </c>
      <c r="D77" s="103">
        <v>0</v>
      </c>
      <c r="E77" s="103">
        <v>0</v>
      </c>
      <c r="F77" s="103">
        <v>0</v>
      </c>
    </row>
    <row r="78" spans="1:6" x14ac:dyDescent="0.35">
      <c r="A78" s="112" t="s">
        <v>476</v>
      </c>
      <c r="B78" s="103">
        <f>+'HIDE - DLG DETAIL REPORT'!D92+'HIDE - DLG DETAIL REPORT'!D93</f>
        <v>0</v>
      </c>
      <c r="C78" s="103">
        <v>0</v>
      </c>
      <c r="D78" s="103">
        <v>0</v>
      </c>
      <c r="E78" s="103">
        <v>0</v>
      </c>
      <c r="F78" s="103">
        <v>0</v>
      </c>
    </row>
    <row r="79" spans="1:6" x14ac:dyDescent="0.35">
      <c r="A79" s="112" t="s">
        <v>477</v>
      </c>
      <c r="B79" s="103">
        <f>+'HIDE - DLG DETAIL REPORT'!D94+'HIDE - DLG DETAIL REPORT'!D95</f>
        <v>0</v>
      </c>
      <c r="C79" s="103">
        <v>0</v>
      </c>
      <c r="D79" s="103">
        <v>0</v>
      </c>
      <c r="E79" s="103">
        <v>0</v>
      </c>
      <c r="F79" s="103">
        <v>0</v>
      </c>
    </row>
    <row r="80" spans="1:6" x14ac:dyDescent="0.35">
      <c r="A80" s="114" t="s">
        <v>478</v>
      </c>
      <c r="B80" s="106">
        <f>SUBTOTAL(9,B76:B79)</f>
        <v>0</v>
      </c>
      <c r="C80" s="106">
        <f t="shared" ref="C80:F80" si="11">SUBTOTAL(9,C76:C79)</f>
        <v>0</v>
      </c>
      <c r="D80" s="106">
        <f t="shared" si="11"/>
        <v>0</v>
      </c>
      <c r="E80" s="106">
        <f t="shared" si="11"/>
        <v>0</v>
      </c>
      <c r="F80" s="106">
        <f t="shared" si="11"/>
        <v>0</v>
      </c>
    </row>
    <row r="81" spans="1:6" ht="18.5" x14ac:dyDescent="0.35">
      <c r="A81" s="112" t="s">
        <v>479</v>
      </c>
      <c r="B81" s="111"/>
      <c r="C81" s="111"/>
      <c r="D81" s="111"/>
      <c r="E81" s="111"/>
      <c r="F81" s="111"/>
    </row>
    <row r="82" spans="1:6" x14ac:dyDescent="0.35">
      <c r="A82" s="112" t="s">
        <v>480</v>
      </c>
      <c r="B82" s="103">
        <f>'HIDE - DLG DETAIL REPORT'!D103</f>
        <v>0</v>
      </c>
      <c r="C82" s="103">
        <v>0</v>
      </c>
      <c r="D82" s="103">
        <v>0</v>
      </c>
      <c r="E82" s="103">
        <v>0</v>
      </c>
      <c r="F82" s="103">
        <v>0</v>
      </c>
    </row>
    <row r="83" spans="1:6" x14ac:dyDescent="0.35">
      <c r="A83" s="112" t="s">
        <v>481</v>
      </c>
      <c r="B83" s="103">
        <f>'HIDE - DLG DETAIL REPORT'!D104</f>
        <v>0</v>
      </c>
      <c r="C83" s="103">
        <v>0</v>
      </c>
      <c r="D83" s="103">
        <v>0</v>
      </c>
      <c r="E83" s="103">
        <v>0</v>
      </c>
      <c r="F83" s="103">
        <v>0</v>
      </c>
    </row>
    <row r="84" spans="1:6" x14ac:dyDescent="0.35">
      <c r="A84" s="114" t="s">
        <v>482</v>
      </c>
      <c r="B84" s="106">
        <f>SUBTOTAL(9,B82:B83)</f>
        <v>0</v>
      </c>
      <c r="C84" s="106">
        <f t="shared" ref="C84:F84" si="12">SUBTOTAL(9,C82:C83)</f>
        <v>0</v>
      </c>
      <c r="D84" s="106">
        <f t="shared" si="12"/>
        <v>0</v>
      </c>
      <c r="E84" s="106">
        <f t="shared" si="12"/>
        <v>0</v>
      </c>
      <c r="F84" s="106">
        <f t="shared" si="12"/>
        <v>0</v>
      </c>
    </row>
    <row r="85" spans="1:6" x14ac:dyDescent="0.35">
      <c r="A85" s="114" t="s">
        <v>246</v>
      </c>
      <c r="B85" s="106">
        <f>SUBTOTAL(9,B46:B84)</f>
        <v>0</v>
      </c>
      <c r="C85" s="106">
        <f t="shared" ref="C85:F85" si="13">SUBTOTAL(9,C46:C84)</f>
        <v>0</v>
      </c>
      <c r="D85" s="106">
        <f t="shared" si="13"/>
        <v>0</v>
      </c>
      <c r="E85" s="106">
        <f t="shared" si="13"/>
        <v>0</v>
      </c>
      <c r="F85" s="106">
        <f t="shared" si="13"/>
        <v>0</v>
      </c>
    </row>
  </sheetData>
  <sheetProtection sheet="1" objects="1" scenarios="1"/>
  <mergeCells count="5">
    <mergeCell ref="A45:F45"/>
    <mergeCell ref="A1:F1"/>
    <mergeCell ref="E2:F2"/>
    <mergeCell ref="E3:F3"/>
    <mergeCell ref="E4:F4"/>
  </mergeCells>
  <pageMargins left="0.5" right="0.5" top="0.5" bottom="0.5" header="0.3" footer="0.3"/>
  <pageSetup scale="87" fitToHeight="100" orientation="portrait" horizontalDpi="1200" verticalDpi="1200"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C29"/>
  <sheetViews>
    <sheetView workbookViewId="0"/>
  </sheetViews>
  <sheetFormatPr defaultColWidth="9.26953125" defaultRowHeight="14.5" x14ac:dyDescent="0.35"/>
  <cols>
    <col min="1" max="1" width="40.7265625" style="1" bestFit="1" customWidth="1"/>
    <col min="2" max="2" width="40.7265625" style="1" customWidth="1"/>
    <col min="3" max="3" width="13.26953125" style="77" hidden="1" customWidth="1"/>
    <col min="4" max="16384" width="9.26953125" style="1"/>
  </cols>
  <sheetData>
    <row r="1" spans="1:3" x14ac:dyDescent="0.35">
      <c r="A1" s="74" t="s">
        <v>242</v>
      </c>
      <c r="B1" s="74" t="s">
        <v>243</v>
      </c>
      <c r="C1" s="75" t="s">
        <v>244</v>
      </c>
    </row>
    <row r="2" spans="1:3" x14ac:dyDescent="0.35">
      <c r="A2" s="1" t="s">
        <v>11</v>
      </c>
      <c r="B2" s="1" t="s">
        <v>15</v>
      </c>
      <c r="C2" s="76">
        <v>53002</v>
      </c>
    </row>
    <row r="3" spans="1:3" x14ac:dyDescent="0.35">
      <c r="A3" s="1" t="s">
        <v>12</v>
      </c>
      <c r="B3" s="1" t="s">
        <v>13</v>
      </c>
      <c r="C3" s="76">
        <v>53003</v>
      </c>
    </row>
    <row r="4" spans="1:3" x14ac:dyDescent="0.35">
      <c r="A4" s="1" t="s">
        <v>13</v>
      </c>
      <c r="B4" s="1" t="s">
        <v>11</v>
      </c>
      <c r="C4" s="76">
        <v>53004</v>
      </c>
    </row>
    <row r="5" spans="1:3" x14ac:dyDescent="0.35">
      <c r="A5" s="1" t="s">
        <v>14</v>
      </c>
      <c r="B5" s="1" t="s">
        <v>26</v>
      </c>
      <c r="C5" s="76">
        <v>53008</v>
      </c>
    </row>
    <row r="6" spans="1:3" x14ac:dyDescent="0.35">
      <c r="A6" s="1" t="s">
        <v>15</v>
      </c>
      <c r="B6" s="1" t="s">
        <v>25</v>
      </c>
      <c r="C6" s="76">
        <v>53009</v>
      </c>
    </row>
    <row r="7" spans="1:3" x14ac:dyDescent="0.35">
      <c r="A7" s="1" t="s">
        <v>16</v>
      </c>
      <c r="B7" s="1" t="s">
        <v>14</v>
      </c>
      <c r="C7" s="76">
        <v>53100</v>
      </c>
    </row>
    <row r="8" spans="1:3" x14ac:dyDescent="0.35">
      <c r="A8" s="1" t="s">
        <v>17</v>
      </c>
      <c r="B8" s="1" t="s">
        <v>33</v>
      </c>
      <c r="C8" s="76">
        <v>54001</v>
      </c>
    </row>
    <row r="9" spans="1:3" x14ac:dyDescent="0.35">
      <c r="A9" s="1" t="s">
        <v>18</v>
      </c>
      <c r="B9" s="1" t="s">
        <v>17</v>
      </c>
      <c r="C9" s="76">
        <v>54002</v>
      </c>
    </row>
    <row r="10" spans="1:3" x14ac:dyDescent="0.35">
      <c r="A10" s="1" t="s">
        <v>19</v>
      </c>
      <c r="B10" s="1" t="s">
        <v>27</v>
      </c>
      <c r="C10" s="76">
        <v>54004</v>
      </c>
    </row>
    <row r="11" spans="1:3" x14ac:dyDescent="0.35">
      <c r="A11" s="1" t="s">
        <v>20</v>
      </c>
      <c r="B11" s="1" t="s">
        <v>10</v>
      </c>
      <c r="C11" s="76">
        <v>54005</v>
      </c>
    </row>
    <row r="12" spans="1:3" x14ac:dyDescent="0.35">
      <c r="A12" s="1" t="s">
        <v>21</v>
      </c>
      <c r="B12" s="1" t="s">
        <v>16</v>
      </c>
      <c r="C12" s="76">
        <v>54006</v>
      </c>
    </row>
    <row r="13" spans="1:3" x14ac:dyDescent="0.35">
      <c r="A13" s="1" t="s">
        <v>22</v>
      </c>
      <c r="B13" s="1" t="s">
        <v>31</v>
      </c>
      <c r="C13" s="76">
        <v>54100</v>
      </c>
    </row>
    <row r="14" spans="1:3" x14ac:dyDescent="0.35">
      <c r="A14" s="1" t="s">
        <v>23</v>
      </c>
      <c r="B14" s="1" t="s">
        <v>32</v>
      </c>
      <c r="C14" s="76">
        <v>54105</v>
      </c>
    </row>
    <row r="15" spans="1:3" x14ac:dyDescent="0.35">
      <c r="A15" s="1" t="s">
        <v>24</v>
      </c>
      <c r="B15" s="1" t="s">
        <v>38</v>
      </c>
      <c r="C15" s="76">
        <v>54106</v>
      </c>
    </row>
    <row r="16" spans="1:3" x14ac:dyDescent="0.35">
      <c r="A16" s="1" t="s">
        <v>25</v>
      </c>
      <c r="B16" s="1" t="s">
        <v>240</v>
      </c>
      <c r="C16" s="76">
        <v>59002</v>
      </c>
    </row>
    <row r="17" spans="1:3" x14ac:dyDescent="0.35">
      <c r="A17" s="1" t="s">
        <v>26</v>
      </c>
      <c r="B17" s="1" t="s">
        <v>28</v>
      </c>
      <c r="C17" s="76">
        <v>59003</v>
      </c>
    </row>
    <row r="18" spans="1:3" x14ac:dyDescent="0.35">
      <c r="A18" s="1" t="s">
        <v>10</v>
      </c>
      <c r="B18" s="1" t="s">
        <v>30</v>
      </c>
      <c r="C18" s="76">
        <v>59004</v>
      </c>
    </row>
    <row r="19" spans="1:3" x14ac:dyDescent="0.35">
      <c r="A19" s="1" t="s">
        <v>27</v>
      </c>
      <c r="B19" s="1" t="s">
        <v>37</v>
      </c>
      <c r="C19" s="76">
        <v>59005</v>
      </c>
    </row>
    <row r="20" spans="1:3" x14ac:dyDescent="0.35">
      <c r="A20" s="1" t="s">
        <v>28</v>
      </c>
      <c r="B20" s="1" t="s">
        <v>18</v>
      </c>
      <c r="C20" s="76">
        <v>59010</v>
      </c>
    </row>
    <row r="21" spans="1:3" x14ac:dyDescent="0.35">
      <c r="A21" s="1" t="s">
        <v>29</v>
      </c>
      <c r="B21" s="1" t="s">
        <v>20</v>
      </c>
      <c r="C21" s="76">
        <v>59012</v>
      </c>
    </row>
    <row r="22" spans="1:3" x14ac:dyDescent="0.35">
      <c r="A22" s="1" t="s">
        <v>30</v>
      </c>
      <c r="B22" s="1" t="s">
        <v>19</v>
      </c>
      <c r="C22" s="76">
        <v>59013</v>
      </c>
    </row>
    <row r="23" spans="1:3" x14ac:dyDescent="0.35">
      <c r="A23" s="1" t="s">
        <v>240</v>
      </c>
      <c r="B23" s="1" t="s">
        <v>29</v>
      </c>
      <c r="C23" s="76">
        <v>59014</v>
      </c>
    </row>
    <row r="24" spans="1:3" x14ac:dyDescent="0.35">
      <c r="A24" s="1" t="s">
        <v>31</v>
      </c>
      <c r="B24" s="1" t="s">
        <v>42</v>
      </c>
      <c r="C24" s="76">
        <v>59015</v>
      </c>
    </row>
    <row r="25" spans="1:3" x14ac:dyDescent="0.35">
      <c r="A25" s="1" t="s">
        <v>32</v>
      </c>
      <c r="B25" s="1" t="s">
        <v>21</v>
      </c>
      <c r="C25" s="76">
        <v>59017</v>
      </c>
    </row>
    <row r="26" spans="1:3" x14ac:dyDescent="0.35">
      <c r="A26" s="1" t="s">
        <v>33</v>
      </c>
      <c r="B26" s="1" t="s">
        <v>12</v>
      </c>
      <c r="C26" s="76">
        <v>61000</v>
      </c>
    </row>
    <row r="27" spans="1:3" x14ac:dyDescent="0.35">
      <c r="A27" s="1" t="s">
        <v>37</v>
      </c>
      <c r="B27" s="1" t="s">
        <v>22</v>
      </c>
      <c r="C27" s="76">
        <v>61101</v>
      </c>
    </row>
    <row r="28" spans="1:3" x14ac:dyDescent="0.35">
      <c r="A28" s="1" t="s">
        <v>42</v>
      </c>
      <c r="B28" s="1" t="s">
        <v>23</v>
      </c>
      <c r="C28" s="76">
        <v>61102</v>
      </c>
    </row>
    <row r="29" spans="1:3" x14ac:dyDescent="0.35">
      <c r="A29" s="1" t="s">
        <v>38</v>
      </c>
      <c r="B29" s="1" t="s">
        <v>24</v>
      </c>
      <c r="C29" s="76">
        <v>61201</v>
      </c>
    </row>
  </sheetData>
  <autoFilter ref="B1" xr:uid="{00000000-0009-0000-0000-00000F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06B52A3F1C124CA80F26749386417D" ma:contentTypeVersion="13" ma:contentTypeDescription="Create a new document." ma:contentTypeScope="" ma:versionID="ad8df91e5b60fa99497dc407db128703">
  <xsd:schema xmlns:xsd="http://www.w3.org/2001/XMLSchema" xmlns:xs="http://www.w3.org/2001/XMLSchema" xmlns:p="http://schemas.microsoft.com/office/2006/metadata/properties" xmlns:ns2="4fac2468-2733-4a7a-8296-5cf865a9310f" xmlns:ns3="24b93f04-904c-4a5d-b93f-6f0582eabea4" targetNamespace="http://schemas.microsoft.com/office/2006/metadata/properties" ma:root="true" ma:fieldsID="784c93a7299a1f8ed5f5aff93d1e0adb" ns2:_="" ns3:_="">
    <xsd:import namespace="4fac2468-2733-4a7a-8296-5cf865a9310f"/>
    <xsd:import namespace="24b93f04-904c-4a5d-b93f-6f0582eabe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2468-2733-4a7a-8296-5cf865a93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b93f04-904c-4a5d-b93f-6f0582eabe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E9010B-EB48-4872-B2AF-8AEF9CF734F5}">
  <ds:schemaRefs>
    <ds:schemaRef ds:uri="http://www.w3.org/XML/1998/namespace"/>
    <ds:schemaRef ds:uri="http://schemas.microsoft.com/office/2006/documentManagement/types"/>
    <ds:schemaRef ds:uri="http://schemas.microsoft.com/office/2006/metadata/properties"/>
    <ds:schemaRef ds:uri="http://purl.org/dc/terms/"/>
    <ds:schemaRef ds:uri="4fac2468-2733-4a7a-8296-5cf865a9310f"/>
    <ds:schemaRef ds:uri="http://purl.org/dc/elements/1.1/"/>
    <ds:schemaRef ds:uri="http://purl.org/dc/dcmitype/"/>
    <ds:schemaRef ds:uri="http://schemas.microsoft.com/office/infopath/2007/PartnerControls"/>
    <ds:schemaRef ds:uri="http://schemas.openxmlformats.org/package/2006/metadata/core-properties"/>
    <ds:schemaRef ds:uri="24b93f04-904c-4a5d-b93f-6f0582eabea4"/>
  </ds:schemaRefs>
</ds:datastoreItem>
</file>

<file path=customXml/itemProps2.xml><?xml version="1.0" encoding="utf-8"?>
<ds:datastoreItem xmlns:ds="http://schemas.openxmlformats.org/officeDocument/2006/customXml" ds:itemID="{73E88B89-F4B2-4E03-8B51-1097D212A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c2468-2733-4a7a-8296-5cf865a9310f"/>
    <ds:schemaRef ds:uri="24b93f04-904c-4a5d-b93f-6f0582eab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5E96B-ECCA-40FB-85BF-8B9C06EBF0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LIST</vt:lpstr>
      <vt:lpstr>YEAR-END ACTUALS (DUE AUG 15)</vt:lpstr>
      <vt:lpstr>HIDE - DLG DETAIL REPORT</vt:lpstr>
      <vt:lpstr>DLG SUMMARY REPORT (DUE SEP 1)</vt:lpstr>
      <vt:lpstr>OFFSET VOUCHER (DUE SEP 1)</vt:lpstr>
      <vt:lpstr>UFIR (DUE MAY 1)</vt:lpstr>
      <vt:lpstr>Expense Order</vt:lpstr>
      <vt:lpstr>Counties</vt:lpstr>
      <vt:lpstr>'HIDE - DLG DETAIL REPORT'!Print_Titles</vt:lpstr>
      <vt:lpstr>'UFIR (DUE MAY 1)'!Print_Titles</vt:lpstr>
      <vt:lpstr>'YEAR-END ACTUALS (DUE AUG 15)'!Print_Titles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2014-2015 Extension Budget</dc:title>
  <dc:creator>chris.shotwell@uky.edu</dc:creator>
  <cp:lastModifiedBy>Atkinson, Beth A.</cp:lastModifiedBy>
  <cp:lastPrinted>2020-07-30T16:20:03Z</cp:lastPrinted>
  <dcterms:created xsi:type="dcterms:W3CDTF">2012-06-12T19:50:43Z</dcterms:created>
  <dcterms:modified xsi:type="dcterms:W3CDTF">2021-08-01T12:53:33Z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0x010100F306B52A3F1C124CA80F26749386417D</vt:lpwstr>
  </property>
  <property fmtid="{D5CDD505-2E9C-101B-9397-08002B2CF9AE}" pid="3" name="AuthorIds_UIVersion_13824">
    <vt:lpwstr>6</vt:lpwstr>
  </property>
  <property fmtid="{D5CDD505-2E9C-101B-9397-08002B2CF9AE}" pid="4" name="AuthorIds_UIVersion_25088">
    <vt:lpwstr>14</vt:lpwstr>
  </property>
</Properties>
</file>