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aknapp2_uky_edu/Documents/"/>
    </mc:Choice>
  </mc:AlternateContent>
  <xr:revisionPtr revIDLastSave="20" documentId="8_{39774C6C-9873-4ABB-9A00-F104BEFAB6DD}" xr6:coauthVersionLast="47" xr6:coauthVersionMax="47" xr10:uidLastSave="{0A9F06E3-FA24-41D0-B3AC-6E62FB6E6011}"/>
  <bookViews>
    <workbookView xWindow="-110" yWindow="-110" windowWidth="19420" windowHeight="10300" xr2:uid="{00000000-000D-0000-FFFF-FFFF00000000}"/>
  </bookViews>
  <sheets>
    <sheet name="Instructions" sheetId="5" r:id="rId1"/>
    <sheet name="PI 1" sheetId="8" r:id="rId2"/>
    <sheet name="PI 2" sheetId="1" r:id="rId3"/>
    <sheet name="PI 3" sheetId="7" r:id="rId4"/>
    <sheet name="Lists-Data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8" l="1"/>
  <c r="H20" i="8"/>
  <c r="H16" i="7" l="1"/>
  <c r="I12" i="8" l="1"/>
  <c r="I13" i="8" s="1"/>
  <c r="I15" i="8" s="1"/>
  <c r="I16" i="8" s="1"/>
  <c r="I17" i="8" s="1"/>
  <c r="I18" i="8" s="1"/>
  <c r="H6" i="8" l="1"/>
  <c r="G16" i="7"/>
  <c r="G20" i="8"/>
  <c r="I20" i="8" s="1"/>
  <c r="I6" i="8" l="1"/>
  <c r="I16" i="7" l="1"/>
</calcChain>
</file>

<file path=xl/sharedStrings.xml><?xml version="1.0" encoding="utf-8"?>
<sst xmlns="http://schemas.openxmlformats.org/spreadsheetml/2006/main" count="125" uniqueCount="85">
  <si>
    <t>New appointment</t>
  </si>
  <si>
    <t>Change Current appointment</t>
  </si>
  <si>
    <t>Change Account or % Effort</t>
  </si>
  <si>
    <t>Temporary Staff</t>
  </si>
  <si>
    <t>Blank</t>
  </si>
  <si>
    <t xml:space="preserve">Blank </t>
  </si>
  <si>
    <t>NO</t>
  </si>
  <si>
    <r>
      <t>Yes</t>
    </r>
    <r>
      <rPr>
        <b/>
        <sz val="14"/>
        <color rgb="FFFF0000"/>
        <rFont val="Calibri"/>
        <family val="2"/>
        <scheme val="minor"/>
      </rPr>
      <t>***</t>
    </r>
  </si>
  <si>
    <t>Regular Staff</t>
  </si>
  <si>
    <t>Research Assistant</t>
  </si>
  <si>
    <t>Teaching Assistant</t>
  </si>
  <si>
    <t>Fellowship</t>
  </si>
  <si>
    <t>Other Student Employment</t>
  </si>
  <si>
    <t>Custom</t>
  </si>
  <si>
    <t>Grant Account</t>
  </si>
  <si>
    <t>Purchase Order</t>
  </si>
  <si>
    <t>Subawardee</t>
  </si>
  <si>
    <t>American Board Family Medicine Inc</t>
  </si>
  <si>
    <t>Invoice Number</t>
  </si>
  <si>
    <t>East Tennessee SU</t>
  </si>
  <si>
    <t>Fairview Health Services</t>
  </si>
  <si>
    <t>Final</t>
  </si>
  <si>
    <t>Invoice Period</t>
  </si>
  <si>
    <t>Invoice Amount</t>
  </si>
  <si>
    <t>11/1/20-6/30/21</t>
  </si>
  <si>
    <t>Contract Period</t>
  </si>
  <si>
    <t>11/1/20-10/31/21</t>
  </si>
  <si>
    <t>University of Arkansas</t>
  </si>
  <si>
    <t>9/1/21-8/31/22</t>
  </si>
  <si>
    <t>Final - 11211</t>
  </si>
  <si>
    <t>Invoice #</t>
  </si>
  <si>
    <t>Budget Amount</t>
  </si>
  <si>
    <t>12/1/20-12/31/20</t>
  </si>
  <si>
    <t>1/1/21-1/31/21</t>
  </si>
  <si>
    <t>2/1/21-2/28/21</t>
  </si>
  <si>
    <t>4/1/21-4/30/21</t>
  </si>
  <si>
    <t>Univ of Pittsburgh</t>
  </si>
  <si>
    <t>7/15/20-11/30/20</t>
  </si>
  <si>
    <t>3/1/21-3/3121</t>
  </si>
  <si>
    <t>Budget</t>
  </si>
  <si>
    <t xml:space="preserve">Budget </t>
  </si>
  <si>
    <t>https://www.uky.edu/ufs/accounts-receivable-compliance#Subaward%20Monitoring</t>
  </si>
  <si>
    <t>Link to RFS instructions:</t>
  </si>
  <si>
    <t>Total</t>
  </si>
  <si>
    <t>2022-01RD</t>
  </si>
  <si>
    <t>9/1/21-12/31/21</t>
  </si>
  <si>
    <t>7/1/21-6/30/22</t>
  </si>
  <si>
    <t>7/15/20-6/30/22</t>
  </si>
  <si>
    <t>2022-02RD</t>
  </si>
  <si>
    <t>1/1/22-3/31/22</t>
  </si>
  <si>
    <t>Amendment #1</t>
  </si>
  <si>
    <t>9/1/21-5/31/22</t>
  </si>
  <si>
    <t>To</t>
  </si>
  <si>
    <t>tlayow@theabfm.org</t>
  </si>
  <si>
    <t>6/1/22-6/30/22</t>
  </si>
  <si>
    <t>CRV15521101-0622</t>
  </si>
  <si>
    <t>2022-03RD</t>
  </si>
  <si>
    <t>4/1/22-6/30/22</t>
  </si>
  <si>
    <t>9/1/21-8/31/23</t>
  </si>
  <si>
    <t>7/15/20-6/30/23</t>
  </si>
  <si>
    <t>New Contract</t>
  </si>
  <si>
    <t>7/1/22-8/31/22</t>
  </si>
  <si>
    <t>9/1/22-10/31/22</t>
  </si>
  <si>
    <r>
      <t xml:space="preserve">2022-04RD </t>
    </r>
    <r>
      <rPr>
        <b/>
        <sz val="11"/>
        <color theme="1"/>
        <rFont val="Arial"/>
        <family val="2"/>
      </rPr>
      <t>FINAL</t>
    </r>
  </si>
  <si>
    <t>11/01/22-12/31/22</t>
  </si>
  <si>
    <t>1/1/2023-2/28/23</t>
  </si>
  <si>
    <t>1/1/23-8/31/23</t>
  </si>
  <si>
    <t>3/1/23-3/31/23</t>
  </si>
  <si>
    <t>4/1/23-4/30/23</t>
  </si>
  <si>
    <t>41/23-4/30/23</t>
  </si>
  <si>
    <t>CI-00048756</t>
  </si>
  <si>
    <t>CI-00048757</t>
  </si>
  <si>
    <t>CI-00057889</t>
  </si>
  <si>
    <t>CI-00056558</t>
  </si>
  <si>
    <t>2/1/23-3/31/23</t>
  </si>
  <si>
    <t>9/1/22-1/31/23</t>
  </si>
  <si>
    <t>Cumulative</t>
  </si>
  <si>
    <t>5/1/23-5/31/23</t>
  </si>
  <si>
    <t>CI-00061051</t>
  </si>
  <si>
    <t>320000XXXX-22-065</t>
  </si>
  <si>
    <t>321000XXXX-23-233</t>
  </si>
  <si>
    <t>320000XXXX-22-141</t>
  </si>
  <si>
    <t>780000XXXX</t>
  </si>
  <si>
    <r>
      <t xml:space="preserve">304811XXXX </t>
    </r>
    <r>
      <rPr>
        <b/>
        <sz val="11"/>
        <color rgb="FFFF0000"/>
        <rFont val="Arial"/>
        <family val="2"/>
      </rPr>
      <t>CLOSED</t>
    </r>
  </si>
  <si>
    <t>320000XXXX-21-061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</si>
</sst>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0" borderId="0" xfId="0" applyFont="1" applyProtection="1">
      <protection locked="0"/>
    </xf>
    <xf numFmtId="10" fontId="1" fillId="0" borderId="0" xfId="0" applyNumberFormat="1" applyFont="1" applyAlignment="1">
      <alignment horizontal="center"/>
    </xf>
    <xf numFmtId="0" fontId="5" fillId="0" borderId="0" xfId="0" applyFont="1"/>
    <xf numFmtId="44" fontId="4" fillId="0" borderId="0" xfId="0" applyNumberFormat="1" applyFont="1" applyProtection="1">
      <protection locked="0"/>
    </xf>
    <xf numFmtId="0" fontId="7" fillId="2" borderId="0" xfId="0" applyFont="1" applyFill="1" applyProtection="1">
      <protection locked="0"/>
    </xf>
    <xf numFmtId="0" fontId="6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44" fontId="4" fillId="0" borderId="1" xfId="0" applyNumberFormat="1" applyFont="1" applyBorder="1" applyProtection="1">
      <protection locked="0"/>
    </xf>
    <xf numFmtId="0" fontId="8" fillId="0" borderId="0" xfId="3"/>
    <xf numFmtId="44" fontId="4" fillId="0" borderId="2" xfId="0" applyNumberFormat="1" applyFont="1" applyBorder="1" applyProtection="1">
      <protection locked="0"/>
    </xf>
    <xf numFmtId="44" fontId="4" fillId="3" borderId="0" xfId="0" applyNumberFormat="1" applyFont="1" applyFill="1" applyProtection="1">
      <protection locked="0"/>
    </xf>
    <xf numFmtId="44" fontId="4" fillId="0" borderId="3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14" fontId="0" fillId="0" borderId="0" xfId="0" applyNumberFormat="1"/>
  </cellXfs>
  <cellStyles count="4">
    <cellStyle name="Currency 2" xfId="2" xr:uid="{00000000-0005-0000-0000-000002000000}"/>
    <cellStyle name="Hyperlink" xfId="3" builtinId="8"/>
    <cellStyle name="Normal" xfId="0" builtinId="0"/>
    <cellStyle name="Normal 100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</xdr:rowOff>
    </xdr:from>
    <xdr:to>
      <xdr:col>1</xdr:col>
      <xdr:colOff>7906763</xdr:colOff>
      <xdr:row>20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1"/>
          <a:ext cx="7906763" cy="34194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23</xdr:row>
      <xdr:rowOff>1</xdr:rowOff>
    </xdr:from>
    <xdr:to>
      <xdr:col>1</xdr:col>
      <xdr:colOff>7505700</xdr:colOff>
      <xdr:row>43</xdr:row>
      <xdr:rowOff>176776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1" y="4381501"/>
          <a:ext cx="7543799" cy="398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1038117</xdr:colOff>
      <xdr:row>0</xdr:row>
      <xdr:rowOff>0</xdr:rowOff>
    </xdr:from>
    <xdr:to>
      <xdr:col>19</xdr:col>
      <xdr:colOff>61323</xdr:colOff>
      <xdr:row>15</xdr:row>
      <xdr:rowOff>187705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1713" y="0"/>
          <a:ext cx="7028487" cy="30987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9</xdr:col>
      <xdr:colOff>571500</xdr:colOff>
      <xdr:row>50</xdr:row>
      <xdr:rowOff>54999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48100"/>
          <a:ext cx="11506200" cy="4036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ky.edu/ufs/accounts-receivable-complianc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"/>
  <sheetViews>
    <sheetView tabSelected="1" topLeftCell="A5" workbookViewId="0">
      <selection activeCell="C11" sqref="C11:D12"/>
    </sheetView>
  </sheetViews>
  <sheetFormatPr defaultRowHeight="14.5" x14ac:dyDescent="0.35"/>
  <cols>
    <col min="2" max="2" width="137.81640625" bestFit="1" customWidth="1"/>
    <col min="3" max="3" width="41.453125" bestFit="1" customWidth="1"/>
    <col min="4" max="4" width="9.7265625" bestFit="1" customWidth="1"/>
  </cols>
  <sheetData>
    <row r="1" spans="2:4" x14ac:dyDescent="0.35">
      <c r="B1" t="s">
        <v>42</v>
      </c>
    </row>
    <row r="2" spans="2:4" x14ac:dyDescent="0.35">
      <c r="B2" s="10" t="s">
        <v>41</v>
      </c>
    </row>
    <row r="11" spans="2:4" x14ac:dyDescent="0.35">
      <c r="B11" t="s">
        <v>52</v>
      </c>
    </row>
    <row r="12" spans="2:4" x14ac:dyDescent="0.35">
      <c r="B12" t="s">
        <v>53</v>
      </c>
      <c r="D12" s="15"/>
    </row>
  </sheetData>
  <hyperlinks>
    <hyperlink ref="B2" r:id="rId1" location="Subaward%20Monitoring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="89" zoomScaleNormal="89" workbookViewId="0">
      <selection activeCell="B15" sqref="B15"/>
    </sheetView>
  </sheetViews>
  <sheetFormatPr defaultColWidth="8.81640625" defaultRowHeight="14" x14ac:dyDescent="0.3"/>
  <cols>
    <col min="1" max="1" width="23.26953125" style="2" customWidth="1"/>
    <col min="2" max="2" width="34.7265625" style="2" customWidth="1"/>
    <col min="3" max="3" width="20.7265625" style="2" customWidth="1"/>
    <col min="4" max="4" width="20.1796875" style="2" customWidth="1"/>
    <col min="5" max="5" width="17" style="2" bestFit="1" customWidth="1"/>
    <col min="6" max="6" width="18.7265625" style="2" bestFit="1" customWidth="1"/>
    <col min="7" max="7" width="15" style="2" customWidth="1"/>
    <col min="8" max="8" width="19.7265625" style="2" customWidth="1"/>
    <col min="9" max="9" width="17.26953125" style="2" customWidth="1"/>
    <col min="10" max="10" width="14.54296875" style="2" customWidth="1"/>
    <col min="11" max="11" width="16.453125" style="2" customWidth="1"/>
    <col min="12" max="12" width="13.7265625" style="2" customWidth="1"/>
    <col min="13" max="13" width="23.453125" style="2" customWidth="1"/>
    <col min="14" max="14" width="22.453125" style="2" customWidth="1"/>
    <col min="15" max="16384" width="8.81640625" style="2"/>
  </cols>
  <sheetData>
    <row r="1" spans="1:9" ht="15.5" x14ac:dyDescent="0.35">
      <c r="A1" s="6" t="s">
        <v>14</v>
      </c>
      <c r="B1" s="6" t="s">
        <v>16</v>
      </c>
      <c r="C1" s="6" t="s">
        <v>15</v>
      </c>
      <c r="D1" s="6" t="s">
        <v>18</v>
      </c>
      <c r="E1" s="6" t="s">
        <v>22</v>
      </c>
      <c r="F1" s="6" t="s">
        <v>25</v>
      </c>
      <c r="G1" s="6" t="s">
        <v>39</v>
      </c>
      <c r="H1" s="6" t="s">
        <v>23</v>
      </c>
      <c r="I1" s="6" t="s">
        <v>76</v>
      </c>
    </row>
    <row r="2" spans="1:9" x14ac:dyDescent="0.3">
      <c r="A2" s="2" t="s">
        <v>79</v>
      </c>
      <c r="B2" s="2" t="s">
        <v>17</v>
      </c>
      <c r="C2" s="7" t="s">
        <v>82</v>
      </c>
      <c r="D2" s="2" t="s">
        <v>44</v>
      </c>
      <c r="E2" s="2" t="s">
        <v>45</v>
      </c>
      <c r="F2" s="2" t="s">
        <v>28</v>
      </c>
      <c r="G2" s="5">
        <v>48197</v>
      </c>
      <c r="H2" s="12">
        <v>2851.8</v>
      </c>
    </row>
    <row r="3" spans="1:9" x14ac:dyDescent="0.3">
      <c r="C3" s="7"/>
      <c r="D3" s="2" t="s">
        <v>48</v>
      </c>
      <c r="E3" s="2" t="s">
        <v>49</v>
      </c>
      <c r="F3" s="2" t="s">
        <v>28</v>
      </c>
      <c r="G3" s="5"/>
      <c r="H3" s="12">
        <v>3039.88</v>
      </c>
    </row>
    <row r="4" spans="1:9" x14ac:dyDescent="0.3">
      <c r="C4" s="7"/>
      <c r="D4" s="2" t="s">
        <v>56</v>
      </c>
      <c r="E4" s="2" t="s">
        <v>57</v>
      </c>
      <c r="F4" s="2" t="s">
        <v>28</v>
      </c>
      <c r="G4" s="5"/>
      <c r="H4" s="12">
        <v>3845.74</v>
      </c>
    </row>
    <row r="5" spans="1:9" ht="14.5" thickBot="1" x14ac:dyDescent="0.35">
      <c r="C5" s="7"/>
      <c r="D5" s="2" t="s">
        <v>63</v>
      </c>
      <c r="E5" s="2" t="s">
        <v>61</v>
      </c>
      <c r="F5" s="2" t="s">
        <v>28</v>
      </c>
      <c r="G5" s="5"/>
      <c r="H5" s="12">
        <v>4000.36</v>
      </c>
    </row>
    <row r="6" spans="1:9" x14ac:dyDescent="0.3">
      <c r="A6" s="7" t="s">
        <v>60</v>
      </c>
      <c r="C6" s="7"/>
      <c r="G6" s="5"/>
      <c r="H6" s="13">
        <f>SUM(H2:H5)</f>
        <v>13737.78</v>
      </c>
      <c r="I6" s="5">
        <f>G2-H6</f>
        <v>34459.22</v>
      </c>
    </row>
    <row r="7" spans="1:9" x14ac:dyDescent="0.3">
      <c r="A7" s="2" t="s">
        <v>80</v>
      </c>
      <c r="C7" s="7" t="s">
        <v>82</v>
      </c>
      <c r="F7" s="2" t="s">
        <v>66</v>
      </c>
      <c r="G7" s="5">
        <v>34460</v>
      </c>
      <c r="H7" s="5"/>
    </row>
    <row r="8" spans="1:9" x14ac:dyDescent="0.3">
      <c r="C8" s="7"/>
      <c r="G8" s="5"/>
      <c r="H8" s="5"/>
    </row>
    <row r="9" spans="1:9" x14ac:dyDescent="0.3">
      <c r="C9" s="7"/>
      <c r="G9" s="5"/>
      <c r="H9" s="5"/>
    </row>
    <row r="10" spans="1:9" x14ac:dyDescent="0.3">
      <c r="C10" s="7"/>
      <c r="G10" s="5"/>
      <c r="H10" s="5"/>
    </row>
    <row r="11" spans="1:9" x14ac:dyDescent="0.3">
      <c r="C11" s="7"/>
      <c r="G11" s="5"/>
      <c r="H11" s="5"/>
    </row>
    <row r="12" spans="1:9" x14ac:dyDescent="0.3">
      <c r="A12" s="2" t="s">
        <v>81</v>
      </c>
      <c r="B12" s="2" t="s">
        <v>27</v>
      </c>
      <c r="C12" s="7" t="s">
        <v>82</v>
      </c>
      <c r="D12" s="14">
        <v>90162762</v>
      </c>
      <c r="E12" s="2" t="s">
        <v>51</v>
      </c>
      <c r="F12" s="2" t="s">
        <v>58</v>
      </c>
      <c r="G12" s="5">
        <v>76777</v>
      </c>
      <c r="H12" s="12">
        <v>42817.96</v>
      </c>
      <c r="I12" s="5">
        <f>H12</f>
        <v>42817.96</v>
      </c>
    </row>
    <row r="13" spans="1:9" x14ac:dyDescent="0.3">
      <c r="C13" s="7"/>
      <c r="D13" s="14" t="s">
        <v>55</v>
      </c>
      <c r="E13" s="2" t="s">
        <v>54</v>
      </c>
      <c r="F13" s="2" t="s">
        <v>58</v>
      </c>
      <c r="G13" s="5"/>
      <c r="H13" s="12">
        <v>6493.47</v>
      </c>
      <c r="I13" s="5">
        <f>I12+H13</f>
        <v>49311.43</v>
      </c>
    </row>
    <row r="14" spans="1:9" x14ac:dyDescent="0.3">
      <c r="A14" s="2" t="s">
        <v>50</v>
      </c>
      <c r="C14" s="7"/>
      <c r="D14" s="14"/>
      <c r="G14" s="5">
        <v>86000</v>
      </c>
      <c r="H14" s="5"/>
    </row>
    <row r="15" spans="1:9" x14ac:dyDescent="0.3">
      <c r="C15" s="7"/>
      <c r="D15" s="14" t="s">
        <v>70</v>
      </c>
      <c r="E15" s="2" t="s">
        <v>61</v>
      </c>
      <c r="F15" s="2" t="s">
        <v>58</v>
      </c>
      <c r="G15" s="5"/>
      <c r="H15" s="12">
        <v>17939.27</v>
      </c>
      <c r="I15" s="5">
        <f>I13+H15</f>
        <v>67250.7</v>
      </c>
    </row>
    <row r="16" spans="1:9" x14ac:dyDescent="0.3">
      <c r="C16" s="7"/>
      <c r="D16" s="14" t="s">
        <v>71</v>
      </c>
      <c r="E16" s="2" t="s">
        <v>75</v>
      </c>
      <c r="F16" s="2" t="s">
        <v>58</v>
      </c>
      <c r="G16" s="5"/>
      <c r="H16" s="12">
        <v>32931.769999999997</v>
      </c>
      <c r="I16" s="5">
        <f>I15+H16</f>
        <v>100182.47</v>
      </c>
    </row>
    <row r="17" spans="3:9" x14ac:dyDescent="0.3">
      <c r="C17" s="7"/>
      <c r="D17" s="2" t="s">
        <v>73</v>
      </c>
      <c r="E17" s="2" t="s">
        <v>74</v>
      </c>
      <c r="F17" s="2" t="s">
        <v>58</v>
      </c>
      <c r="G17" s="5"/>
      <c r="H17" s="12">
        <v>13745.26</v>
      </c>
      <c r="I17" s="5">
        <f>I16+H17</f>
        <v>113927.73</v>
      </c>
    </row>
    <row r="18" spans="3:9" x14ac:dyDescent="0.3">
      <c r="C18" s="7"/>
      <c r="D18" s="14" t="s">
        <v>72</v>
      </c>
      <c r="E18" s="2" t="s">
        <v>68</v>
      </c>
      <c r="F18" s="2" t="s">
        <v>58</v>
      </c>
      <c r="G18" s="5"/>
      <c r="H18" s="12">
        <v>6640.19</v>
      </c>
      <c r="I18" s="5">
        <f>I17+H18</f>
        <v>120567.92</v>
      </c>
    </row>
    <row r="19" spans="3:9" ht="14.5" thickBot="1" x14ac:dyDescent="0.35">
      <c r="C19" s="7"/>
      <c r="D19" s="14" t="s">
        <v>78</v>
      </c>
      <c r="E19" s="2" t="s">
        <v>77</v>
      </c>
      <c r="F19" s="2" t="s">
        <v>58</v>
      </c>
      <c r="G19" s="5"/>
      <c r="H19" s="5">
        <v>6830.35</v>
      </c>
      <c r="I19" s="5">
        <f>I18+H19</f>
        <v>127398.27</v>
      </c>
    </row>
    <row r="20" spans="3:9" x14ac:dyDescent="0.3">
      <c r="C20" s="7"/>
      <c r="G20" s="13">
        <f>SUM(G12:G14)</f>
        <v>162777</v>
      </c>
      <c r="H20" s="13">
        <f>SUM(H12:H19)</f>
        <v>127398.27</v>
      </c>
      <c r="I20" s="5">
        <f>G20-H20</f>
        <v>35378.729999999996</v>
      </c>
    </row>
    <row r="21" spans="3:9" x14ac:dyDescent="0.3">
      <c r="G21" s="5"/>
      <c r="H21" s="5"/>
    </row>
    <row r="22" spans="3:9" x14ac:dyDescent="0.3">
      <c r="G22" s="5"/>
      <c r="H22" s="5"/>
    </row>
    <row r="23" spans="3:9" x14ac:dyDescent="0.3">
      <c r="G23" s="5"/>
      <c r="H23" s="5"/>
    </row>
    <row r="24" spans="3:9" x14ac:dyDescent="0.3">
      <c r="G24" s="5"/>
      <c r="H24" s="5"/>
    </row>
    <row r="25" spans="3:9" x14ac:dyDescent="0.3">
      <c r="G25" s="5"/>
      <c r="H25" s="5"/>
    </row>
    <row r="26" spans="3:9" x14ac:dyDescent="0.3">
      <c r="G26" s="5"/>
      <c r="H26" s="5"/>
    </row>
    <row r="27" spans="3:9" x14ac:dyDescent="0.3">
      <c r="G27" s="5"/>
      <c r="H27" s="5"/>
    </row>
    <row r="28" spans="3:9" x14ac:dyDescent="0.3">
      <c r="G28" s="5"/>
      <c r="H28" s="5"/>
    </row>
    <row r="29" spans="3:9" x14ac:dyDescent="0.3">
      <c r="G29" s="5"/>
      <c r="H29" s="5"/>
    </row>
    <row r="30" spans="3:9" x14ac:dyDescent="0.3">
      <c r="G30" s="5"/>
      <c r="H30" s="5"/>
    </row>
    <row r="31" spans="3:9" x14ac:dyDescent="0.3">
      <c r="G31" s="5"/>
      <c r="H31" s="5"/>
    </row>
    <row r="32" spans="3:9" x14ac:dyDescent="0.3">
      <c r="G32" s="5"/>
      <c r="H32" s="5"/>
    </row>
    <row r="33" spans="7:8" x14ac:dyDescent="0.3">
      <c r="G33" s="5"/>
      <c r="H33" s="5"/>
    </row>
    <row r="34" spans="7:8" x14ac:dyDescent="0.3">
      <c r="G34" s="5"/>
      <c r="H34" s="5"/>
    </row>
    <row r="35" spans="7:8" x14ac:dyDescent="0.3">
      <c r="G35" s="5"/>
      <c r="H35" s="5"/>
    </row>
    <row r="36" spans="7:8" x14ac:dyDescent="0.3">
      <c r="G36" s="5"/>
      <c r="H36" s="5"/>
    </row>
    <row r="37" spans="7:8" x14ac:dyDescent="0.3">
      <c r="G37" s="5"/>
      <c r="H37" s="5"/>
    </row>
    <row r="38" spans="7:8" x14ac:dyDescent="0.3">
      <c r="G38" s="5"/>
      <c r="H38" s="5"/>
    </row>
    <row r="39" spans="7:8" x14ac:dyDescent="0.3">
      <c r="G39" s="5"/>
      <c r="H39" s="5"/>
    </row>
    <row r="40" spans="7:8" x14ac:dyDescent="0.3">
      <c r="G40" s="5"/>
      <c r="H40" s="5"/>
    </row>
    <row r="41" spans="7:8" x14ac:dyDescent="0.3">
      <c r="G41" s="5"/>
      <c r="H41" s="5"/>
    </row>
    <row r="42" spans="7:8" x14ac:dyDescent="0.3">
      <c r="G42" s="5"/>
      <c r="H42" s="5"/>
    </row>
  </sheetData>
  <sheetProtection formatRows="0" insertRows="0"/>
  <pageMargins left="0.7" right="0.7" top="0.75" bottom="0.75" header="0.3" footer="0.3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"/>
  <sheetViews>
    <sheetView zoomScaleNormal="100" workbookViewId="0">
      <selection activeCell="D10" sqref="D10"/>
    </sheetView>
  </sheetViews>
  <sheetFormatPr defaultColWidth="8.81640625" defaultRowHeight="14" x14ac:dyDescent="0.3"/>
  <cols>
    <col min="1" max="1" width="23.26953125" style="2" customWidth="1"/>
    <col min="2" max="2" width="25.1796875" style="2" customWidth="1"/>
    <col min="3" max="4" width="18.7265625" style="2" bestFit="1" customWidth="1"/>
    <col min="5" max="5" width="16.7265625" style="2" customWidth="1"/>
    <col min="6" max="6" width="18.7265625" style="2" bestFit="1" customWidth="1"/>
    <col min="7" max="7" width="18.7265625" style="2" customWidth="1"/>
    <col min="8" max="8" width="19.7265625" style="2" customWidth="1"/>
    <col min="9" max="9" width="17.26953125" style="2" customWidth="1"/>
    <col min="10" max="10" width="14.54296875" style="2" customWidth="1"/>
    <col min="11" max="11" width="16.453125" style="2" customWidth="1"/>
    <col min="12" max="12" width="13.7265625" style="2" customWidth="1"/>
    <col min="13" max="13" width="23.453125" style="2" customWidth="1"/>
    <col min="14" max="14" width="22.453125" style="2" customWidth="1"/>
    <col min="15" max="16384" width="8.81640625" style="2"/>
  </cols>
  <sheetData>
    <row r="1" spans="1:8" ht="15.5" x14ac:dyDescent="0.35">
      <c r="A1" s="6" t="s">
        <v>14</v>
      </c>
      <c r="B1" s="6" t="s">
        <v>16</v>
      </c>
      <c r="C1" s="6" t="s">
        <v>15</v>
      </c>
      <c r="D1" s="6" t="s">
        <v>18</v>
      </c>
      <c r="E1" s="6" t="s">
        <v>22</v>
      </c>
      <c r="F1" s="6" t="s">
        <v>25</v>
      </c>
      <c r="G1" s="6" t="s">
        <v>31</v>
      </c>
      <c r="H1" s="6" t="s">
        <v>23</v>
      </c>
    </row>
    <row r="2" spans="1:8" x14ac:dyDescent="0.3">
      <c r="A2" s="2" t="s">
        <v>83</v>
      </c>
      <c r="B2" s="2" t="s">
        <v>19</v>
      </c>
      <c r="C2" s="7" t="s">
        <v>82</v>
      </c>
      <c r="D2" s="2" t="s">
        <v>21</v>
      </c>
      <c r="E2" s="2" t="s">
        <v>26</v>
      </c>
      <c r="F2" s="2" t="s">
        <v>26</v>
      </c>
      <c r="G2" s="5">
        <v>1250</v>
      </c>
      <c r="H2" s="5">
        <v>1250</v>
      </c>
    </row>
    <row r="3" spans="1:8" x14ac:dyDescent="0.3">
      <c r="B3" s="2" t="s">
        <v>20</v>
      </c>
      <c r="C3" s="7" t="s">
        <v>82</v>
      </c>
      <c r="D3" s="2" t="s">
        <v>29</v>
      </c>
      <c r="E3" s="2" t="s">
        <v>24</v>
      </c>
      <c r="F3" s="2" t="s">
        <v>26</v>
      </c>
      <c r="G3" s="5">
        <v>1246</v>
      </c>
      <c r="H3" s="5">
        <v>1246</v>
      </c>
    </row>
  </sheetData>
  <sheetProtection formatRows="0" insertRows="0"/>
  <pageMargins left="0.7" right="0.7" top="0.75" bottom="0.75" header="0.3" footer="0.3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0"/>
  <sheetViews>
    <sheetView zoomScaleNormal="100" workbookViewId="0">
      <selection activeCell="B12" sqref="B12"/>
    </sheetView>
  </sheetViews>
  <sheetFormatPr defaultColWidth="8.81640625" defaultRowHeight="14" x14ac:dyDescent="0.3"/>
  <cols>
    <col min="1" max="1" width="23.26953125" style="2" customWidth="1"/>
    <col min="2" max="2" width="20.7265625" style="2" customWidth="1"/>
    <col min="3" max="3" width="18.54296875" style="2" customWidth="1"/>
    <col min="4" max="4" width="11" style="2" bestFit="1" customWidth="1"/>
    <col min="5" max="5" width="17" style="2" bestFit="1" customWidth="1"/>
    <col min="6" max="6" width="19.7265625" style="2" customWidth="1"/>
    <col min="7" max="7" width="18.7265625" style="2" bestFit="1" customWidth="1"/>
    <col min="8" max="8" width="18.54296875" style="2" bestFit="1" customWidth="1"/>
    <col min="9" max="9" width="16.453125" style="2" customWidth="1"/>
    <col min="10" max="10" width="13.7265625" style="2" customWidth="1"/>
    <col min="11" max="11" width="23.453125" style="2" customWidth="1"/>
    <col min="12" max="12" width="22.453125" style="2" customWidth="1"/>
    <col min="13" max="16384" width="8.81640625" style="2"/>
  </cols>
  <sheetData>
    <row r="1" spans="1:9" ht="15.5" x14ac:dyDescent="0.35">
      <c r="A1" s="6" t="s">
        <v>14</v>
      </c>
      <c r="B1" s="6" t="s">
        <v>16</v>
      </c>
      <c r="C1" s="6" t="s">
        <v>15</v>
      </c>
      <c r="D1" s="6" t="s">
        <v>30</v>
      </c>
      <c r="E1" s="6" t="s">
        <v>22</v>
      </c>
      <c r="F1" s="6" t="s">
        <v>25</v>
      </c>
      <c r="G1" s="6" t="s">
        <v>40</v>
      </c>
      <c r="H1" s="6" t="s">
        <v>23</v>
      </c>
    </row>
    <row r="2" spans="1:9" x14ac:dyDescent="0.3">
      <c r="A2" s="2" t="s">
        <v>84</v>
      </c>
      <c r="B2" s="2" t="s">
        <v>36</v>
      </c>
      <c r="C2" s="7" t="s">
        <v>82</v>
      </c>
      <c r="D2" s="2">
        <v>261519</v>
      </c>
      <c r="E2" s="2" t="s">
        <v>37</v>
      </c>
      <c r="F2" s="2" t="s">
        <v>47</v>
      </c>
      <c r="G2" s="5">
        <v>25000</v>
      </c>
      <c r="H2" s="5">
        <v>13476.85</v>
      </c>
    </row>
    <row r="3" spans="1:9" x14ac:dyDescent="0.3">
      <c r="D3" s="2">
        <v>262558</v>
      </c>
      <c r="E3" s="2" t="s">
        <v>32</v>
      </c>
      <c r="G3" s="5"/>
      <c r="H3" s="5">
        <v>4492.3</v>
      </c>
    </row>
    <row r="4" spans="1:9" ht="14.5" thickBot="1" x14ac:dyDescent="0.35">
      <c r="D4" s="2">
        <v>263546</v>
      </c>
      <c r="E4" s="2" t="s">
        <v>33</v>
      </c>
      <c r="G4" s="9"/>
      <c r="H4" s="9">
        <v>4492.28</v>
      </c>
      <c r="I4" s="9">
        <v>2538.5700000000002</v>
      </c>
    </row>
    <row r="5" spans="1:9" x14ac:dyDescent="0.3">
      <c r="D5" s="2">
        <v>264594</v>
      </c>
      <c r="E5" s="2" t="s">
        <v>34</v>
      </c>
      <c r="G5" s="5"/>
      <c r="H5" s="5">
        <v>4492.28</v>
      </c>
      <c r="I5" s="5">
        <v>1953.71</v>
      </c>
    </row>
    <row r="6" spans="1:9" x14ac:dyDescent="0.3">
      <c r="D6" s="2">
        <v>265744</v>
      </c>
      <c r="E6" s="2" t="s">
        <v>38</v>
      </c>
      <c r="G6" s="5"/>
      <c r="H6" s="5">
        <v>4492.28</v>
      </c>
    </row>
    <row r="7" spans="1:9" x14ac:dyDescent="0.3">
      <c r="D7" s="2">
        <v>266855</v>
      </c>
      <c r="E7" s="2" t="s">
        <v>35</v>
      </c>
      <c r="G7" s="5">
        <v>54117</v>
      </c>
      <c r="H7" s="12">
        <v>4492.28</v>
      </c>
    </row>
    <row r="8" spans="1:9" x14ac:dyDescent="0.3">
      <c r="D8" s="2">
        <v>282809</v>
      </c>
      <c r="E8" s="2" t="s">
        <v>46</v>
      </c>
      <c r="G8" s="5"/>
      <c r="H8" s="12">
        <v>36362.31</v>
      </c>
    </row>
    <row r="9" spans="1:9" x14ac:dyDescent="0.3">
      <c r="D9" s="2">
        <v>285126</v>
      </c>
      <c r="E9" s="2" t="s">
        <v>61</v>
      </c>
      <c r="G9" s="5">
        <v>41000</v>
      </c>
      <c r="H9" s="12">
        <v>70</v>
      </c>
    </row>
    <row r="10" spans="1:9" x14ac:dyDescent="0.3">
      <c r="D10" s="2">
        <v>286303</v>
      </c>
      <c r="E10" s="2" t="s">
        <v>62</v>
      </c>
      <c r="F10" s="2" t="s">
        <v>59</v>
      </c>
      <c r="G10" s="5"/>
      <c r="H10" s="12">
        <v>70</v>
      </c>
    </row>
    <row r="11" spans="1:9" x14ac:dyDescent="0.3">
      <c r="D11" s="2">
        <v>289149</v>
      </c>
      <c r="E11" s="2" t="s">
        <v>64</v>
      </c>
      <c r="F11" s="2" t="s">
        <v>59</v>
      </c>
      <c r="G11" s="5"/>
      <c r="H11" s="12">
        <v>70</v>
      </c>
    </row>
    <row r="12" spans="1:9" x14ac:dyDescent="0.3">
      <c r="D12" s="2">
        <v>290879</v>
      </c>
      <c r="E12" s="8" t="s">
        <v>65</v>
      </c>
      <c r="F12" s="2" t="s">
        <v>59</v>
      </c>
      <c r="G12" s="5"/>
      <c r="H12" s="12">
        <v>20750.87</v>
      </c>
    </row>
    <row r="13" spans="1:9" x14ac:dyDescent="0.3">
      <c r="D13" s="2">
        <v>292462</v>
      </c>
      <c r="E13" s="8" t="s">
        <v>67</v>
      </c>
      <c r="F13" s="2" t="s">
        <v>59</v>
      </c>
      <c r="G13" s="5"/>
      <c r="H13" s="12">
        <v>2607.2399999999998</v>
      </c>
    </row>
    <row r="14" spans="1:9" x14ac:dyDescent="0.3">
      <c r="D14" s="2">
        <v>293532</v>
      </c>
      <c r="E14" s="8" t="s">
        <v>69</v>
      </c>
      <c r="F14" s="2" t="s">
        <v>59</v>
      </c>
      <c r="G14" s="5"/>
      <c r="H14" s="12">
        <v>2607.2600000000002</v>
      </c>
    </row>
    <row r="15" spans="1:9" x14ac:dyDescent="0.3">
      <c r="D15" s="2">
        <v>294254</v>
      </c>
      <c r="E15" s="8" t="s">
        <v>77</v>
      </c>
      <c r="F15" s="2" t="s">
        <v>59</v>
      </c>
      <c r="G15" s="5"/>
      <c r="H15" s="5">
        <v>2607.2600000000002</v>
      </c>
    </row>
    <row r="16" spans="1:9" x14ac:dyDescent="0.3">
      <c r="C16" s="7" t="s">
        <v>43</v>
      </c>
      <c r="G16" s="11">
        <f>SUM(G2:G10)</f>
        <v>120117</v>
      </c>
      <c r="H16" s="11">
        <f>SUM(H2:H15)</f>
        <v>101083.20999999998</v>
      </c>
      <c r="I16" s="11">
        <f>G16-H16</f>
        <v>19033.790000000023</v>
      </c>
    </row>
    <row r="17" spans="7:8" x14ac:dyDescent="0.3">
      <c r="G17" s="5"/>
      <c r="H17" s="5"/>
    </row>
    <row r="18" spans="7:8" x14ac:dyDescent="0.3">
      <c r="G18" s="5"/>
      <c r="H18" s="5"/>
    </row>
    <row r="19" spans="7:8" x14ac:dyDescent="0.3">
      <c r="G19" s="5"/>
      <c r="H19" s="5"/>
    </row>
    <row r="20" spans="7:8" x14ac:dyDescent="0.3">
      <c r="G20" s="5"/>
      <c r="H20" s="5"/>
    </row>
    <row r="21" spans="7:8" x14ac:dyDescent="0.3">
      <c r="G21" s="5"/>
      <c r="H21" s="5"/>
    </row>
    <row r="22" spans="7:8" x14ac:dyDescent="0.3">
      <c r="G22" s="5"/>
      <c r="H22" s="5"/>
    </row>
    <row r="23" spans="7:8" x14ac:dyDescent="0.3">
      <c r="G23" s="5"/>
      <c r="H23" s="5"/>
    </row>
    <row r="24" spans="7:8" x14ac:dyDescent="0.3">
      <c r="G24" s="5"/>
      <c r="H24" s="5"/>
    </row>
    <row r="25" spans="7:8" x14ac:dyDescent="0.3">
      <c r="G25" s="5"/>
      <c r="H25" s="5"/>
    </row>
    <row r="26" spans="7:8" x14ac:dyDescent="0.3">
      <c r="G26" s="5"/>
      <c r="H26" s="5"/>
    </row>
    <row r="27" spans="7:8" x14ac:dyDescent="0.3">
      <c r="G27" s="5"/>
      <c r="H27" s="5"/>
    </row>
    <row r="28" spans="7:8" x14ac:dyDescent="0.3">
      <c r="G28" s="5"/>
      <c r="H28" s="5"/>
    </row>
    <row r="29" spans="7:8" x14ac:dyDescent="0.3">
      <c r="G29" s="5"/>
      <c r="H29" s="5"/>
    </row>
    <row r="30" spans="7:8" x14ac:dyDescent="0.3">
      <c r="G30" s="5"/>
      <c r="H30" s="5"/>
    </row>
    <row r="31" spans="7:8" x14ac:dyDescent="0.3">
      <c r="G31" s="5"/>
      <c r="H31" s="5"/>
    </row>
    <row r="32" spans="7:8" x14ac:dyDescent="0.3">
      <c r="G32" s="5"/>
      <c r="H32" s="5"/>
    </row>
    <row r="33" spans="7:8" x14ac:dyDescent="0.3">
      <c r="G33" s="5"/>
      <c r="H33" s="5"/>
    </row>
    <row r="34" spans="7:8" x14ac:dyDescent="0.3">
      <c r="G34" s="5"/>
      <c r="H34" s="5"/>
    </row>
    <row r="35" spans="7:8" x14ac:dyDescent="0.3">
      <c r="G35" s="5"/>
      <c r="H35" s="5"/>
    </row>
    <row r="36" spans="7:8" x14ac:dyDescent="0.3">
      <c r="G36" s="5"/>
      <c r="H36" s="5"/>
    </row>
    <row r="37" spans="7:8" x14ac:dyDescent="0.3">
      <c r="G37" s="5"/>
      <c r="H37" s="5"/>
    </row>
    <row r="38" spans="7:8" x14ac:dyDescent="0.3">
      <c r="G38" s="5"/>
      <c r="H38" s="5"/>
    </row>
    <row r="39" spans="7:8" x14ac:dyDescent="0.3">
      <c r="G39" s="5"/>
      <c r="H39" s="5"/>
    </row>
    <row r="40" spans="7:8" x14ac:dyDescent="0.3">
      <c r="G40" s="5"/>
      <c r="H40" s="5"/>
    </row>
  </sheetData>
  <sheetProtection formatRows="0" insertRows="0"/>
  <pageMargins left="0.7" right="0.7" top="0.75" bottom="0.75" header="0.3" footer="0.3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"/>
  <sheetViews>
    <sheetView workbookViewId="0">
      <selection activeCell="J1" sqref="J1"/>
    </sheetView>
  </sheetViews>
  <sheetFormatPr defaultRowHeight="14.5" x14ac:dyDescent="0.35"/>
  <cols>
    <col min="1" max="1" width="32.26953125" bestFit="1" customWidth="1"/>
    <col min="2" max="2" width="18.453125" bestFit="1" customWidth="1"/>
  </cols>
  <sheetData>
    <row r="1" spans="1:8" x14ac:dyDescent="0.35">
      <c r="A1" t="s">
        <v>4</v>
      </c>
      <c r="B1" t="s">
        <v>4</v>
      </c>
      <c r="C1" t="s">
        <v>5</v>
      </c>
      <c r="D1" t="s">
        <v>4</v>
      </c>
      <c r="H1" t="s">
        <v>4</v>
      </c>
    </row>
    <row r="2" spans="1:8" ht="18.5" x14ac:dyDescent="0.45">
      <c r="A2" s="1" t="s">
        <v>0</v>
      </c>
      <c r="B2" s="1" t="s">
        <v>8</v>
      </c>
      <c r="C2" s="1" t="s">
        <v>7</v>
      </c>
      <c r="D2" s="1" t="s">
        <v>9</v>
      </c>
      <c r="H2" s="3">
        <v>0.25</v>
      </c>
    </row>
    <row r="3" spans="1:8" ht="18.5" x14ac:dyDescent="0.45">
      <c r="A3" s="1" t="s">
        <v>1</v>
      </c>
      <c r="B3" s="1" t="s">
        <v>3</v>
      </c>
      <c r="C3" s="1" t="s">
        <v>6</v>
      </c>
      <c r="D3" s="1" t="s">
        <v>10</v>
      </c>
      <c r="H3" s="3">
        <v>0.5</v>
      </c>
    </row>
    <row r="4" spans="1:8" ht="18.5" x14ac:dyDescent="0.45">
      <c r="A4" s="1" t="s">
        <v>2</v>
      </c>
      <c r="B4" s="1"/>
      <c r="D4" s="1" t="s">
        <v>11</v>
      </c>
      <c r="H4" s="4" t="s">
        <v>13</v>
      </c>
    </row>
    <row r="5" spans="1:8" ht="18.5" x14ac:dyDescent="0.45">
      <c r="D5" s="1" t="s">
        <v>12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8901C9E1E97439147E2C303004B32" ma:contentTypeVersion="17" ma:contentTypeDescription="Create a new document." ma:contentTypeScope="" ma:versionID="adff1ca4bf9e9b22656f8512c34f73fc">
  <xsd:schema xmlns:xsd="http://www.w3.org/2001/XMLSchema" xmlns:xs="http://www.w3.org/2001/XMLSchema" xmlns:p="http://schemas.microsoft.com/office/2006/metadata/properties" xmlns:ns2="378b07eb-ea5d-41a0-b142-46a203bdd74c" xmlns:ns3="4032e5a8-9d9c-4a10-812b-6c05b0b96137" targetNamespace="http://schemas.microsoft.com/office/2006/metadata/properties" ma:root="true" ma:fieldsID="d01db059e693155eb44ab9afcac094c9" ns2:_="" ns3:_="">
    <xsd:import namespace="378b07eb-ea5d-41a0-b142-46a203bdd74c"/>
    <xsd:import namespace="4032e5a8-9d9c-4a10-812b-6c05b0b961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8b07eb-ea5d-41a0-b142-46a203bdd7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2e5a8-9d9c-4a10-812b-6c05b0b9613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ba8e2ed-408f-4fb2-8eac-6a45b67e2e6d}" ma:internalName="TaxCatchAll" ma:showField="CatchAllData" ma:web="4032e5a8-9d9c-4a10-812b-6c05b0b96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F75CCB-8AAF-49A9-B553-6B072B792405}"/>
</file>

<file path=customXml/itemProps2.xml><?xml version="1.0" encoding="utf-8"?>
<ds:datastoreItem xmlns:ds="http://schemas.openxmlformats.org/officeDocument/2006/customXml" ds:itemID="{F1308C0E-D3E9-4A33-8812-FE0633A22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PI 1</vt:lpstr>
      <vt:lpstr>PI 2</vt:lpstr>
      <vt:lpstr>PI 3</vt:lpstr>
      <vt:lpstr>Lists-Data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Henson, Christie R</dc:creator>
  <cp:lastModifiedBy>Knapp, Angela D.</cp:lastModifiedBy>
  <cp:lastPrinted>2020-11-06T18:48:48Z</cp:lastPrinted>
  <dcterms:created xsi:type="dcterms:W3CDTF">2017-02-15T19:29:09Z</dcterms:created>
  <dcterms:modified xsi:type="dcterms:W3CDTF">2023-08-09T17:55:41Z</dcterms:modified>
</cp:coreProperties>
</file>